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932" activeTab="1"/>
  </bookViews>
  <sheets>
    <sheet name="QTDE_BENEFICIÁRIOS_JE" sheetId="1" r:id="rId1"/>
    <sheet name="VALOR_NORMA_JE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D20" i="32"/>
  <c r="G39" i="2" s="1"/>
  <c r="I12" i="32"/>
  <c r="H12"/>
  <c r="G12"/>
  <c r="F12"/>
  <c r="E12"/>
  <c r="D12"/>
  <c r="J11"/>
  <c r="J12" s="1"/>
  <c r="D20" i="31"/>
  <c r="I12"/>
  <c r="H12"/>
  <c r="G12"/>
  <c r="F12"/>
  <c r="E12"/>
  <c r="D12"/>
  <c r="J11"/>
  <c r="J12" s="1"/>
  <c r="D20" i="30"/>
  <c r="I12"/>
  <c r="H12"/>
  <c r="G12"/>
  <c r="F12"/>
  <c r="E12"/>
  <c r="D12"/>
  <c r="J11"/>
  <c r="J12" s="1"/>
  <c r="D20" i="29"/>
  <c r="I12"/>
  <c r="H12"/>
  <c r="G12"/>
  <c r="F12"/>
  <c r="E12"/>
  <c r="D12"/>
  <c r="J11"/>
  <c r="J12" s="1"/>
  <c r="D20" i="28"/>
  <c r="I12"/>
  <c r="H12"/>
  <c r="G12"/>
  <c r="F12"/>
  <c r="E12"/>
  <c r="D12"/>
  <c r="J11"/>
  <c r="J12" s="1"/>
  <c r="D20" i="27"/>
  <c r="I12"/>
  <c r="H12"/>
  <c r="G12"/>
  <c r="F12"/>
  <c r="E12"/>
  <c r="D12"/>
  <c r="J11"/>
  <c r="J12" s="1"/>
  <c r="D20" i="26"/>
  <c r="I12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G31" i="2" s="1"/>
  <c r="I12" i="24"/>
  <c r="H12"/>
  <c r="G12"/>
  <c r="F12"/>
  <c r="E12"/>
  <c r="D12"/>
  <c r="J11"/>
  <c r="J12" s="1"/>
  <c r="D20" i="23"/>
  <c r="I12"/>
  <c r="H12"/>
  <c r="G12"/>
  <c r="F12"/>
  <c r="E12"/>
  <c r="D12"/>
  <c r="J11"/>
  <c r="J12" s="1"/>
  <c r="D20" i="22"/>
  <c r="I12"/>
  <c r="H12"/>
  <c r="G12"/>
  <c r="F12"/>
  <c r="E12"/>
  <c r="D12"/>
  <c r="J11"/>
  <c r="J12" s="1"/>
  <c r="D20" i="21"/>
  <c r="I12"/>
  <c r="H12"/>
  <c r="G12"/>
  <c r="F12"/>
  <c r="E12"/>
  <c r="D12"/>
  <c r="J11"/>
  <c r="J12" s="1"/>
  <c r="D20" i="20"/>
  <c r="I12"/>
  <c r="H12"/>
  <c r="G12"/>
  <c r="F12"/>
  <c r="E12"/>
  <c r="D12"/>
  <c r="J11"/>
  <c r="J12" s="1"/>
  <c r="D20" i="19"/>
  <c r="I12"/>
  <c r="H12"/>
  <c r="G12"/>
  <c r="F12"/>
  <c r="E12"/>
  <c r="D12"/>
  <c r="J11"/>
  <c r="J12" s="1"/>
  <c r="D20" i="18"/>
  <c r="I12"/>
  <c r="H12"/>
  <c r="G12"/>
  <c r="F12"/>
  <c r="E12"/>
  <c r="D12"/>
  <c r="J11"/>
  <c r="J12" s="1"/>
  <c r="D20" i="17"/>
  <c r="J12"/>
  <c r="I12"/>
  <c r="H12"/>
  <c r="G12"/>
  <c r="F12"/>
  <c r="E12"/>
  <c r="D12"/>
  <c r="J11"/>
  <c r="D20" i="16"/>
  <c r="G23" i="2" s="1"/>
  <c r="I12" i="16"/>
  <c r="H12"/>
  <c r="G12"/>
  <c r="F12"/>
  <c r="E12"/>
  <c r="D12"/>
  <c r="J11"/>
  <c r="J12" s="1"/>
  <c r="D20" i="15"/>
  <c r="I12"/>
  <c r="H12"/>
  <c r="G12"/>
  <c r="F12"/>
  <c r="E12"/>
  <c r="D12"/>
  <c r="J11"/>
  <c r="J12" s="1"/>
  <c r="D20" i="14"/>
  <c r="I12"/>
  <c r="H12"/>
  <c r="G12"/>
  <c r="F12"/>
  <c r="E12"/>
  <c r="D12"/>
  <c r="J11"/>
  <c r="J12" s="1"/>
  <c r="D20" i="13"/>
  <c r="I12"/>
  <c r="H12"/>
  <c r="G12"/>
  <c r="F12"/>
  <c r="E12"/>
  <c r="D12"/>
  <c r="J11"/>
  <c r="J12" s="1"/>
  <c r="D20" i="12"/>
  <c r="J12"/>
  <c r="I12"/>
  <c r="H12"/>
  <c r="G12"/>
  <c r="F12"/>
  <c r="E12"/>
  <c r="D12"/>
  <c r="J11"/>
  <c r="D20" i="11"/>
  <c r="I12"/>
  <c r="H12"/>
  <c r="G12"/>
  <c r="F12"/>
  <c r="E12"/>
  <c r="D12"/>
  <c r="J11"/>
  <c r="J12" s="1"/>
  <c r="D20" i="10"/>
  <c r="I12"/>
  <c r="H12"/>
  <c r="G12"/>
  <c r="F12"/>
  <c r="E12"/>
  <c r="D12"/>
  <c r="J11"/>
  <c r="J12" s="1"/>
  <c r="D20" i="9"/>
  <c r="J12"/>
  <c r="I12"/>
  <c r="H12"/>
  <c r="G12"/>
  <c r="F12"/>
  <c r="E12"/>
  <c r="D12"/>
  <c r="J11"/>
  <c r="D20" i="8"/>
  <c r="G15" i="2" s="1"/>
  <c r="I12" i="8"/>
  <c r="H12"/>
  <c r="G12"/>
  <c r="F12"/>
  <c r="E12"/>
  <c r="D12"/>
  <c r="J11"/>
  <c r="J12" s="1"/>
  <c r="D20" i="7"/>
  <c r="J12"/>
  <c r="I12"/>
  <c r="H12"/>
  <c r="G12"/>
  <c r="F12"/>
  <c r="E12"/>
  <c r="D12"/>
  <c r="J11"/>
  <c r="D20" i="6"/>
  <c r="I12"/>
  <c r="H12"/>
  <c r="G12"/>
  <c r="F12"/>
  <c r="E12"/>
  <c r="D12"/>
  <c r="J11"/>
  <c r="J12" s="1"/>
  <c r="D20" i="5"/>
  <c r="I12"/>
  <c r="H12"/>
  <c r="G12"/>
  <c r="F12"/>
  <c r="E12"/>
  <c r="D12"/>
  <c r="J11"/>
  <c r="J12" s="1"/>
  <c r="D20" i="4"/>
  <c r="G12"/>
  <c r="I11"/>
  <c r="I12" s="1"/>
  <c r="H11"/>
  <c r="H12" s="1"/>
  <c r="F11"/>
  <c r="F12" s="1"/>
  <c r="E11"/>
  <c r="E12" s="1"/>
  <c r="D11"/>
  <c r="D12" s="1"/>
  <c r="D40" i="3"/>
  <c r="D4"/>
  <c r="C4"/>
  <c r="E9" s="1"/>
  <c r="D39" i="2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D15"/>
  <c r="C15"/>
  <c r="G14"/>
  <c r="D14"/>
  <c r="C14"/>
  <c r="G13"/>
  <c r="D13"/>
  <c r="C13"/>
  <c r="G12"/>
  <c r="D12"/>
  <c r="C12"/>
  <c r="D4"/>
  <c r="C4"/>
  <c r="H38" i="1"/>
  <c r="G38"/>
  <c r="F38"/>
  <c r="E38"/>
  <c r="C39" i="3" s="1"/>
  <c r="D38" i="1"/>
  <c r="C38"/>
  <c r="H37"/>
  <c r="G37"/>
  <c r="I37" s="1"/>
  <c r="F37"/>
  <c r="E37"/>
  <c r="C38" i="3" s="1"/>
  <c r="D37" i="1"/>
  <c r="C37"/>
  <c r="H36"/>
  <c r="G36"/>
  <c r="I36" s="1"/>
  <c r="F36"/>
  <c r="E36"/>
  <c r="C37" i="3" s="1"/>
  <c r="D36" i="1"/>
  <c r="C36"/>
  <c r="H35"/>
  <c r="I35" s="1"/>
  <c r="G35"/>
  <c r="F35"/>
  <c r="E35"/>
  <c r="C36" i="3" s="1"/>
  <c r="D35" i="1"/>
  <c r="C35"/>
  <c r="H34"/>
  <c r="G34"/>
  <c r="F34"/>
  <c r="E34"/>
  <c r="C35" i="3" s="1"/>
  <c r="D34" i="1"/>
  <c r="C34"/>
  <c r="H33"/>
  <c r="G33"/>
  <c r="F33"/>
  <c r="E33"/>
  <c r="C34" i="3" s="1"/>
  <c r="D33" i="1"/>
  <c r="C33"/>
  <c r="H32"/>
  <c r="G32"/>
  <c r="F32"/>
  <c r="E32"/>
  <c r="C33" i="3" s="1"/>
  <c r="D32" i="1"/>
  <c r="C32"/>
  <c r="H31"/>
  <c r="G31"/>
  <c r="F31"/>
  <c r="E31"/>
  <c r="C32" i="3" s="1"/>
  <c r="D31" i="1"/>
  <c r="C31"/>
  <c r="H30"/>
  <c r="G30"/>
  <c r="F30"/>
  <c r="E30"/>
  <c r="C31" i="3" s="1"/>
  <c r="D30" i="1"/>
  <c r="C30"/>
  <c r="H29"/>
  <c r="G29"/>
  <c r="F29"/>
  <c r="E29"/>
  <c r="C30" i="3" s="1"/>
  <c r="D29" i="1"/>
  <c r="C29"/>
  <c r="H28"/>
  <c r="G28"/>
  <c r="F28"/>
  <c r="E28"/>
  <c r="C29" i="3" s="1"/>
  <c r="D28" i="1"/>
  <c r="C28"/>
  <c r="H27"/>
  <c r="G27"/>
  <c r="I27" s="1"/>
  <c r="F27"/>
  <c r="E27"/>
  <c r="C28" i="3" s="1"/>
  <c r="D27" i="1"/>
  <c r="C27"/>
  <c r="H26"/>
  <c r="G26"/>
  <c r="F26"/>
  <c r="E26"/>
  <c r="C27" i="3" s="1"/>
  <c r="D26" i="1"/>
  <c r="C26"/>
  <c r="H25"/>
  <c r="G25"/>
  <c r="F25"/>
  <c r="E25"/>
  <c r="C26" i="3" s="1"/>
  <c r="D25" i="1"/>
  <c r="C25"/>
  <c r="H24"/>
  <c r="G24"/>
  <c r="F24"/>
  <c r="E24"/>
  <c r="C25" i="3" s="1"/>
  <c r="D24" i="1"/>
  <c r="C24"/>
  <c r="H23"/>
  <c r="G23"/>
  <c r="F23"/>
  <c r="E23"/>
  <c r="C24" i="3" s="1"/>
  <c r="D23" i="1"/>
  <c r="C23"/>
  <c r="H22"/>
  <c r="G22"/>
  <c r="F22"/>
  <c r="E22"/>
  <c r="C23" i="3" s="1"/>
  <c r="D22" i="1"/>
  <c r="C22"/>
  <c r="H21"/>
  <c r="G21"/>
  <c r="F21"/>
  <c r="E21"/>
  <c r="C22" i="3" s="1"/>
  <c r="D21" i="1"/>
  <c r="C21"/>
  <c r="I20"/>
  <c r="H20"/>
  <c r="G20"/>
  <c r="F20"/>
  <c r="E20"/>
  <c r="C21" i="3" s="1"/>
  <c r="D20" i="1"/>
  <c r="C20"/>
  <c r="H19"/>
  <c r="G19"/>
  <c r="I19" s="1"/>
  <c r="F19"/>
  <c r="E19"/>
  <c r="C20" i="3" s="1"/>
  <c r="D19" i="1"/>
  <c r="C19"/>
  <c r="H18"/>
  <c r="G18"/>
  <c r="F18"/>
  <c r="E18"/>
  <c r="C19" i="3" s="1"/>
  <c r="D18" i="1"/>
  <c r="C18"/>
  <c r="H17"/>
  <c r="G17"/>
  <c r="F17"/>
  <c r="E17"/>
  <c r="C18" i="3" s="1"/>
  <c r="D17" i="1"/>
  <c r="C17"/>
  <c r="I16"/>
  <c r="H16"/>
  <c r="G16"/>
  <c r="F16"/>
  <c r="E16"/>
  <c r="C17" i="3" s="1"/>
  <c r="D16" i="1"/>
  <c r="C16"/>
  <c r="H15"/>
  <c r="I15" s="1"/>
  <c r="G15"/>
  <c r="F15"/>
  <c r="E15"/>
  <c r="C16" i="3" s="1"/>
  <c r="D15" i="1"/>
  <c r="C15"/>
  <c r="H14"/>
  <c r="G14"/>
  <c r="I14" s="1"/>
  <c r="F14"/>
  <c r="E14"/>
  <c r="C15" i="3" s="1"/>
  <c r="D14" i="1"/>
  <c r="C14"/>
  <c r="H13"/>
  <c r="G13"/>
  <c r="F13"/>
  <c r="E13"/>
  <c r="C14" i="3" s="1"/>
  <c r="D13" i="1"/>
  <c r="C13"/>
  <c r="I12"/>
  <c r="H12"/>
  <c r="G12"/>
  <c r="F12"/>
  <c r="E12"/>
  <c r="C13" i="3" s="1"/>
  <c r="D12" i="1"/>
  <c r="C12"/>
  <c r="I11"/>
  <c r="H11"/>
  <c r="G11"/>
  <c r="F11"/>
  <c r="E11"/>
  <c r="C12" i="3" s="1"/>
  <c r="D11" i="1"/>
  <c r="C11"/>
  <c r="D4"/>
  <c r="C4"/>
  <c r="E19" i="3" l="1"/>
  <c r="D18" i="12" s="1"/>
  <c r="G19" i="3" s="1"/>
  <c r="I32" i="1"/>
  <c r="I33"/>
  <c r="E20" i="3"/>
  <c r="D18" i="13" s="1"/>
  <c r="G20" i="3" s="1"/>
  <c r="I17" i="1"/>
  <c r="I28"/>
  <c r="I29"/>
  <c r="E30" i="3"/>
  <c r="D18" i="23" s="1"/>
  <c r="G30" i="3" s="1"/>
  <c r="E34"/>
  <c r="D18" i="27" s="1"/>
  <c r="G34" i="3" s="1"/>
  <c r="E24"/>
  <c r="D18" i="17" s="1"/>
  <c r="G24" i="3" s="1"/>
  <c r="E28"/>
  <c r="D18" i="21" s="1"/>
  <c r="G28" i="3" s="1"/>
  <c r="E29"/>
  <c r="D18" i="22" s="1"/>
  <c r="G29" i="3" s="1"/>
  <c r="I38" i="1"/>
  <c r="I22"/>
  <c r="I18"/>
  <c r="I31"/>
  <c r="E39" i="3"/>
  <c r="D18" i="32" s="1"/>
  <c r="G39" i="3" s="1"/>
  <c r="E15"/>
  <c r="D18" i="8" s="1"/>
  <c r="G15" i="3" s="1"/>
  <c r="I24" i="1"/>
  <c r="E25" i="3"/>
  <c r="D18" i="18" s="1"/>
  <c r="G25" i="3" s="1"/>
  <c r="E33"/>
  <c r="D18" i="26" s="1"/>
  <c r="G33" i="3" s="1"/>
  <c r="C39" i="1"/>
  <c r="E14" i="3"/>
  <c r="D18" i="7" s="1"/>
  <c r="G14" i="3" s="1"/>
  <c r="E35"/>
  <c r="D18" i="28" s="1"/>
  <c r="G35" i="3" s="1"/>
  <c r="I34" i="1"/>
  <c r="I30"/>
  <c r="G39"/>
  <c r="I26"/>
  <c r="F39"/>
  <c r="I25"/>
  <c r="H39"/>
  <c r="I21"/>
  <c r="I13"/>
  <c r="I23"/>
  <c r="D39"/>
  <c r="H14" i="3"/>
  <c r="E28" i="2"/>
  <c r="H28" i="3"/>
  <c r="H33"/>
  <c r="E33" i="2"/>
  <c r="H30" i="3"/>
  <c r="E20" i="2"/>
  <c r="H20" i="3"/>
  <c r="H25"/>
  <c r="E25" i="2"/>
  <c r="H35" i="3"/>
  <c r="E35" i="2"/>
  <c r="H24" i="3"/>
  <c r="E16"/>
  <c r="D18" i="9" s="1"/>
  <c r="G16" i="3" s="1"/>
  <c r="E21"/>
  <c r="D18" i="14" s="1"/>
  <c r="G21" i="3" s="1"/>
  <c r="E26"/>
  <c r="D18" i="19" s="1"/>
  <c r="G26" i="3" s="1"/>
  <c r="E31"/>
  <c r="D18" i="24" s="1"/>
  <c r="G31" i="3" s="1"/>
  <c r="E22"/>
  <c r="D18" i="15" s="1"/>
  <c r="G22" i="3" s="1"/>
  <c r="E36"/>
  <c r="D18" i="29" s="1"/>
  <c r="G36" i="3" s="1"/>
  <c r="C40"/>
  <c r="E40" s="1"/>
  <c r="E12"/>
  <c r="D18" i="5" s="1"/>
  <c r="G12" i="3" s="1"/>
  <c r="E17"/>
  <c r="D18" i="10" s="1"/>
  <c r="G17" i="3" s="1"/>
  <c r="E27"/>
  <c r="D18" i="20" s="1"/>
  <c r="G27" i="3" s="1"/>
  <c r="E32"/>
  <c r="D18" i="25" s="1"/>
  <c r="G32" i="3" s="1"/>
  <c r="E37"/>
  <c r="D18" i="30" s="1"/>
  <c r="G37" i="3" s="1"/>
  <c r="E29" i="2"/>
  <c r="H15" i="3"/>
  <c r="E15" i="2"/>
  <c r="E13" i="3"/>
  <c r="D18" i="6" s="1"/>
  <c r="G13" i="3" s="1"/>
  <c r="E18"/>
  <c r="D18" i="11" s="1"/>
  <c r="G18" i="3" s="1"/>
  <c r="E23"/>
  <c r="D18" i="16" s="1"/>
  <c r="G23" i="3" s="1"/>
  <c r="E38"/>
  <c r="D18" i="31" s="1"/>
  <c r="G38" i="3" s="1"/>
  <c r="E39" i="1"/>
  <c r="J11" i="4"/>
  <c r="J12" s="1"/>
  <c r="I39" i="1" l="1"/>
  <c r="H39" i="3"/>
  <c r="E34" i="2"/>
  <c r="E39"/>
  <c r="H34" i="3"/>
  <c r="H29"/>
  <c r="H19"/>
  <c r="E24" i="2"/>
  <c r="E30"/>
  <c r="E14"/>
  <c r="E19"/>
  <c r="D18" i="4"/>
  <c r="G40" i="3" s="1"/>
  <c r="H40" s="1"/>
  <c r="H31"/>
  <c r="E31" i="2"/>
  <c r="H27" i="3"/>
  <c r="E27" i="2"/>
  <c r="H23" i="3"/>
  <c r="E23" i="2"/>
  <c r="E32"/>
  <c r="H32" i="3"/>
  <c r="E36" i="2"/>
  <c r="H36" i="3"/>
  <c r="E18" i="2"/>
  <c r="H18" i="3"/>
  <c r="E38" i="2"/>
  <c r="H38" i="3"/>
  <c r="H37"/>
  <c r="E37" i="2"/>
  <c r="E22"/>
  <c r="H22" i="3"/>
  <c r="E16" i="2"/>
  <c r="H16" i="3"/>
  <c r="H17"/>
  <c r="E17" i="2"/>
  <c r="H21" i="3"/>
  <c r="E21" i="2"/>
  <c r="H13" i="3"/>
  <c r="E13" i="2"/>
  <c r="E12"/>
  <c r="H12" i="3"/>
  <c r="E26" i="2"/>
  <c r="H26" i="3"/>
</calcChain>
</file>

<file path=xl/sharedStrings.xml><?xml version="1.0" encoding="utf-8"?>
<sst xmlns="http://schemas.openxmlformats.org/spreadsheetml/2006/main" count="1393" uniqueCount="120">
  <si>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</si>
  <si>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</si>
  <si>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</si>
  <si>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</si>
  <si>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</si>
  <si>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</si>
  <si>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</si>
  <si>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</si>
  <si>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</si>
  <si>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</si>
  <si>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</si>
  <si>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</si>
  <si>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</si>
  <si>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</si>
  <si>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</si>
  <si>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</si>
  <si>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</si>
  <si>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</si>
  <si>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</si>
  <si>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</si>
  <si>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</si>
  <si>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</si>
  <si>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</si>
  <si>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</si>
  <si>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</si>
  <si>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</si>
  <si>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</si>
  <si>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</si>
  <si>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</si>
  <si>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</si>
  <si>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</si>
  <si>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</si>
  <si>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</si>
  <si>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</si>
  <si>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</si>
  <si>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</si>
  <si>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</si>
  <si>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</si>
  <si>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</si>
  <si>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</si>
  <si>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</si>
  <si>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</si>
  <si>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</si>
  <si>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</si>
  <si>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</si>
  <si>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</si>
  <si>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</si>
  <si>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</si>
  <si>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</si>
  <si>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</si>
  <si>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</si>
  <si>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</si>
  <si>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</si>
  <si>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</si>
  <si>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</si>
  <si>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</si>
  <si>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</si>
  <si>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</si>
  <si>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</si>
  <si>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</si>
  <si>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</si>
  <si>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</si>
  <si>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</si>
  <si>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</si>
  <si>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</si>
  <si>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</si>
  <si>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</si>
  <si>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</si>
  <si>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</si>
  <si>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</si>
  <si>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</si>
  <si>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</si>
  <si>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</si>
  <si>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</si>
  <si>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</si>
  <si>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</si>
  <si>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Notas: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</si>
  <si>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</si>
  <si>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</si>
  <si>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</si>
  <si>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</si>
  <si>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</si>
  <si>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</si>
  <si>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000000"/>
        <rFont val="Arial"/>
      </rPr>
      <t>JE</t>
    </r>
    <r>
      <rPr>
        <vertAlign val="superscript"/>
        <sz val="12"/>
        <color rgb="FF000000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</si>
  <si>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</si>
  <si>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</si>
  <si>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</si>
  <si>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</si>
  <si>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</si>
  <si>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</si>
  <si>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</si>
  <si>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</si>
  <si>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</si>
  <si>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</si>
  <si>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</si>
  <si>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</si>
  <si>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</si>
  <si>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</si>
  <si>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Sedaf</t>
  </si>
  <si>
    <t>JE</t>
  </si>
  <si>
    <t>CONSOLIDADO JE</t>
  </si>
  <si>
    <t>ABRIL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</si>
  <si>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</si>
  <si>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</si>
  <si>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</si>
  <si>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</si>
  <si>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</si>
  <si>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</si>
  <si>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</si>
  <si>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</si>
  <si>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</si>
  <si>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</si>
  <si>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</si>
  <si>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(SOF/ME).</t>
  </si>
  <si>
    <t>2022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</si>
  <si>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</si>
  <si>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Utilização do valor per capita definido como base de projeção, conforme orientação da Secretaria de Orçamento Federal (SOF/MP).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</si>
  <si>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13.5.2022 a 20.5.2022 </t>
    </r>
    <r>
      <rPr>
        <sz val="12"/>
        <color rgb="FF000000"/>
        <rFont val="Arial"/>
      </rPr>
      <t>e publicados nos respectivos sítios eletrônicos. E a legislação se aplica a todos os órgãos que compõem a Justiça Eleitoral.</t>
    </r>
  </si>
  <si>
    <t>Descrição da Legislação</t>
  </si>
  <si>
    <r>
      <rPr>
        <b/>
        <sz val="12"/>
        <color rgb="FF000000"/>
        <rFont val="Arial"/>
        <family val="2"/>
      </rPr>
      <t>NOTA:</t>
    </r>
    <r>
      <rPr>
        <sz val="12"/>
        <color rgb="FF000000"/>
        <rFont val="Arial"/>
      </rPr>
      <t xml:space="preserve"> </t>
    </r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 Os dados estão de acordo com o informado pelos Tribunais Eleitorais no período compreendido entre </t>
    </r>
    <r>
      <rPr>
        <b/>
        <sz val="12"/>
        <color rgb="FF000000"/>
        <rFont val="Arial"/>
      </rPr>
      <t xml:space="preserve">13.5.2022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 xml:space="preserve">20.5.2022 </t>
    </r>
    <r>
      <rPr>
        <sz val="12"/>
        <color rgb="FF000000"/>
        <rFont val="Arial"/>
      </rPr>
      <t>e publicados nos respectivos sítios eletrônicos.</t>
    </r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</si>
</sst>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General_)"/>
    <numFmt numFmtId="165" formatCode="yyyy\:mm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69" formatCode="%#,#00"/>
    <numFmt numFmtId="170" formatCode="mm/yy"/>
    <numFmt numFmtId="171" formatCode="_-* #,##0.00_-;\-* #,##0.00_-;_-* \-??_-;_-@_-"/>
    <numFmt numFmtId="172" formatCode="_-* #,##0_-;\-* #,##0_-;_-* &quot;-&quot;??_-;_-@_-"/>
    <numFmt numFmtId="173" formatCode="_-* #,##0_-;\-* #,##0_-;_-* \-??_-;_-@_-"/>
    <numFmt numFmtId="174" formatCode="_(* #,##0_);_(* \(#,##0\);_(* \-??_);_(@_)"/>
  </numFmts>
  <fonts count="45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0"/>
      <color rgb="FF000000"/>
      <name val="Courier New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vertAlign val="superscript"/>
      <sz val="12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sz val="14"/>
      <color rgb="FFFF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b/>
      <sz val="13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4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13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2" fillId="12" borderId="0"/>
    <xf numFmtId="0" fontId="2" fillId="9" borderId="0"/>
    <xf numFmtId="0" fontId="2" fillId="13" borderId="0"/>
    <xf numFmtId="0" fontId="2" fillId="14" borderId="0"/>
    <xf numFmtId="0" fontId="2" fillId="15" borderId="0"/>
    <xf numFmtId="0" fontId="3" fillId="3" borderId="0"/>
    <xf numFmtId="164" fontId="4" fillId="0" borderId="0">
      <alignment horizontal="left"/>
    </xf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9" fillId="16" borderId="2"/>
    <xf numFmtId="0" fontId="10" fillId="0" borderId="3"/>
    <xf numFmtId="0" fontId="10" fillId="0" borderId="3"/>
    <xf numFmtId="0" fontId="10" fillId="0" borderId="3"/>
    <xf numFmtId="0" fontId="1" fillId="0" borderId="0"/>
    <xf numFmtId="0" fontId="1" fillId="0" borderId="0"/>
    <xf numFmtId="165" fontId="1" fillId="0" borderId="0"/>
    <xf numFmtId="0" fontId="2" fillId="17" borderId="0"/>
    <xf numFmtId="0" fontId="2" fillId="17" borderId="0"/>
    <xf numFmtId="0" fontId="2" fillId="18" borderId="0"/>
    <xf numFmtId="0" fontId="2" fillId="19" borderId="0"/>
    <xf numFmtId="0" fontId="2" fillId="13" borderId="0"/>
    <xf numFmtId="0" fontId="2" fillId="13" borderId="0"/>
    <xf numFmtId="0" fontId="2" fillId="14" borderId="0"/>
    <xf numFmtId="0" fontId="2" fillId="14" borderId="0"/>
    <xf numFmtId="0" fontId="2" fillId="14" borderId="0"/>
    <xf numFmtId="0" fontId="2" fillId="14" borderId="0"/>
    <xf numFmtId="166" fontId="41" fillId="0" borderId="0"/>
    <xf numFmtId="167" fontId="41" fillId="0" borderId="0"/>
    <xf numFmtId="0" fontId="11" fillId="0" borderId="4">
      <alignment horizontal="center"/>
    </xf>
    <xf numFmtId="0" fontId="12" fillId="0" borderId="5"/>
    <xf numFmtId="0" fontId="13" fillId="0" borderId="6"/>
    <xf numFmtId="0" fontId="14" fillId="0" borderId="0"/>
    <xf numFmtId="0" fontId="15" fillId="0" borderId="0"/>
    <xf numFmtId="168" fontId="1" fillId="0" borderId="0"/>
    <xf numFmtId="0" fontId="16" fillId="20" borderId="0"/>
    <xf numFmtId="0" fontId="1" fillId="0" borderId="0"/>
    <xf numFmtId="0" fontId="1" fillId="0" borderId="0"/>
    <xf numFmtId="0" fontId="11" fillId="0" borderId="4">
      <alignment horizontal="center"/>
    </xf>
    <xf numFmtId="0" fontId="1" fillId="0" borderId="0"/>
    <xf numFmtId="0" fontId="1" fillId="0" borderId="0"/>
    <xf numFmtId="0" fontId="1" fillId="0" borderId="0"/>
    <xf numFmtId="0" fontId="41" fillId="21" borderId="8"/>
    <xf numFmtId="0" fontId="41" fillId="21" borderId="8"/>
    <xf numFmtId="169" fontId="6" fillId="0" borderId="0">
      <protection locked="0"/>
    </xf>
    <xf numFmtId="9" fontId="41" fillId="0" borderId="0"/>
    <xf numFmtId="0" fontId="17" fillId="8" borderId="9"/>
    <xf numFmtId="43" fontId="41" fillId="0" borderId="0"/>
    <xf numFmtId="43" fontId="41" fillId="0" borderId="0"/>
    <xf numFmtId="168" fontId="41" fillId="0" borderId="0"/>
    <xf numFmtId="43" fontId="41" fillId="0" borderId="0"/>
    <xf numFmtId="168" fontId="41" fillId="0" borderId="0"/>
    <xf numFmtId="168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43" fontId="41" fillId="0" borderId="0"/>
    <xf numFmtId="168" fontId="41" fillId="0" borderId="0"/>
    <xf numFmtId="43" fontId="1" fillId="0" borderId="0"/>
    <xf numFmtId="43" fontId="1" fillId="0" borderId="0"/>
    <xf numFmtId="43" fontId="1" fillId="0" borderId="0"/>
    <xf numFmtId="43" fontId="41" fillId="0" borderId="0"/>
    <xf numFmtId="168" fontId="41" fillId="0" borderId="0"/>
    <xf numFmtId="168" fontId="41" fillId="0" borderId="0"/>
    <xf numFmtId="168" fontId="41" fillId="0" borderId="0"/>
    <xf numFmtId="0" fontId="18" fillId="0" borderId="0"/>
    <xf numFmtId="170" fontId="1" fillId="0" borderId="0"/>
    <xf numFmtId="0" fontId="20" fillId="0" borderId="10"/>
    <xf numFmtId="0" fontId="12" fillId="0" borderId="5"/>
    <xf numFmtId="0" fontId="21" fillId="0" borderId="0"/>
    <xf numFmtId="0" fontId="19" fillId="0" borderId="0"/>
    <xf numFmtId="0" fontId="13" fillId="0" borderId="6"/>
    <xf numFmtId="0" fontId="14" fillId="0" borderId="7"/>
    <xf numFmtId="0" fontId="14" fillId="0" borderId="7"/>
    <xf numFmtId="0" fontId="19" fillId="0" borderId="0"/>
    <xf numFmtId="0" fontId="19" fillId="0" borderId="0"/>
    <xf numFmtId="0" fontId="19" fillId="0" borderId="0"/>
    <xf numFmtId="0" fontId="21" fillId="0" borderId="0"/>
    <xf numFmtId="43" fontId="1" fillId="0" borderId="0"/>
    <xf numFmtId="168" fontId="41" fillId="0" borderId="0"/>
    <xf numFmtId="171" fontId="41" fillId="0" borderId="0"/>
    <xf numFmtId="168" fontId="41" fillId="0" borderId="0"/>
  </cellStyleXfs>
  <cellXfs count="364">
    <xf numFmtId="0" fontId="0" fillId="0" borderId="0" xfId="0"/>
    <xf numFmtId="0" fontId="22" fillId="0" borderId="0" xfId="0" applyNumberFormat="1" applyFont="1"/>
    <xf numFmtId="0" fontId="2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/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3" fillId="0" borderId="0" xfId="0" applyNumberFormat="1" applyFont="1"/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172" fontId="26" fillId="8" borderId="14" xfId="0" applyNumberFormat="1" applyFont="1" applyFill="1" applyBorder="1" applyAlignment="1">
      <alignment horizontal="center" vertical="center" wrapText="1"/>
    </xf>
    <xf numFmtId="0" fontId="26" fillId="0" borderId="20" xfId="0" applyNumberFormat="1" applyFont="1" applyBorder="1" applyAlignment="1">
      <alignment horizontal="center" vertical="center"/>
    </xf>
    <xf numFmtId="3" fontId="26" fillId="0" borderId="21" xfId="0" applyNumberFormat="1" applyFont="1" applyBorder="1" applyAlignment="1">
      <alignment horizontal="center" vertical="center"/>
    </xf>
    <xf numFmtId="172" fontId="26" fillId="0" borderId="22" xfId="0" applyNumberFormat="1" applyFont="1" applyBorder="1" applyAlignment="1">
      <alignment vertical="center" wrapText="1"/>
    </xf>
    <xf numFmtId="172" fontId="26" fillId="0" borderId="23" xfId="0" applyNumberFormat="1" applyFont="1" applyBorder="1" applyAlignment="1">
      <alignment vertical="center" wrapText="1"/>
    </xf>
    <xf numFmtId="0" fontId="26" fillId="0" borderId="24" xfId="0" applyNumberFormat="1" applyFont="1" applyBorder="1" applyAlignment="1">
      <alignment horizontal="center" vertical="center"/>
    </xf>
    <xf numFmtId="3" fontId="26" fillId="0" borderId="25" xfId="0" applyNumberFormat="1" applyFont="1" applyBorder="1" applyAlignment="1">
      <alignment horizontal="center" vertical="center"/>
    </xf>
    <xf numFmtId="172" fontId="26" fillId="0" borderId="26" xfId="0" applyNumberFormat="1" applyFont="1" applyBorder="1" applyAlignment="1">
      <alignment vertical="center" wrapText="1"/>
    </xf>
    <xf numFmtId="172" fontId="26" fillId="0" borderId="27" xfId="0" applyNumberFormat="1" applyFont="1" applyBorder="1" applyAlignment="1">
      <alignment vertical="center" wrapText="1"/>
    </xf>
    <xf numFmtId="0" fontId="27" fillId="0" borderId="0" xfId="0" applyNumberFormat="1" applyFont="1"/>
    <xf numFmtId="0" fontId="26" fillId="0" borderId="28" xfId="0" applyNumberFormat="1" applyFont="1" applyBorder="1" applyAlignment="1">
      <alignment horizontal="center" vertical="center"/>
    </xf>
    <xf numFmtId="3" fontId="26" fillId="0" borderId="29" xfId="0" applyNumberFormat="1" applyFont="1" applyBorder="1" applyAlignment="1">
      <alignment horizontal="center" vertical="center"/>
    </xf>
    <xf numFmtId="172" fontId="26" fillId="0" borderId="30" xfId="0" applyNumberFormat="1" applyFont="1" applyBorder="1" applyAlignment="1">
      <alignment vertical="center" wrapText="1"/>
    </xf>
    <xf numFmtId="172" fontId="26" fillId="0" borderId="31" xfId="0" applyNumberFormat="1" applyFont="1" applyBorder="1" applyAlignment="1">
      <alignment vertical="center" wrapText="1"/>
    </xf>
    <xf numFmtId="173" fontId="28" fillId="8" borderId="14" xfId="0" applyNumberFormat="1" applyFont="1" applyFill="1" applyBorder="1" applyAlignment="1">
      <alignment vertical="center" wrapText="1"/>
    </xf>
    <xf numFmtId="173" fontId="28" fillId="8" borderId="15" xfId="0" applyNumberFormat="1" applyFont="1" applyFill="1" applyBorder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8" fillId="0" borderId="32" xfId="0" applyNumberFormat="1" applyFont="1" applyBorder="1" applyAlignment="1">
      <alignment vertical="center" wrapText="1"/>
    </xf>
    <xf numFmtId="0" fontId="26" fillId="0" borderId="32" xfId="0" applyNumberFormat="1" applyFont="1" applyBorder="1" applyAlignment="1">
      <alignment vertical="center" wrapText="1"/>
    </xf>
    <xf numFmtId="0" fontId="29" fillId="0" borderId="0" xfId="0" applyNumberFormat="1" applyFont="1"/>
    <xf numFmtId="0" fontId="30" fillId="0" borderId="0" xfId="0" applyNumberFormat="1" applyFont="1"/>
    <xf numFmtId="0" fontId="31" fillId="0" borderId="0" xfId="0" applyNumberFormat="1" applyFont="1"/>
    <xf numFmtId="0" fontId="31" fillId="0" borderId="20" xfId="0" applyNumberFormat="1" applyFont="1" applyBorder="1" applyAlignment="1">
      <alignment horizontal="center" vertical="center"/>
    </xf>
    <xf numFmtId="3" fontId="31" fillId="0" borderId="21" xfId="0" applyNumberFormat="1" applyFont="1" applyBorder="1" applyAlignment="1">
      <alignment horizontal="center" vertical="center"/>
    </xf>
    <xf numFmtId="43" fontId="31" fillId="0" borderId="22" xfId="0" applyNumberFormat="1" applyFont="1" applyBorder="1" applyAlignment="1">
      <alignment vertical="center" wrapText="1"/>
    </xf>
    <xf numFmtId="43" fontId="31" fillId="0" borderId="23" xfId="0" applyNumberFormat="1" applyFont="1" applyBorder="1" applyAlignment="1">
      <alignment vertical="center" wrapText="1"/>
    </xf>
    <xf numFmtId="0" fontId="31" fillId="0" borderId="24" xfId="0" applyNumberFormat="1" applyFont="1" applyBorder="1" applyAlignment="1">
      <alignment horizontal="center" vertical="center"/>
    </xf>
    <xf numFmtId="3" fontId="31" fillId="0" borderId="25" xfId="0" applyNumberFormat="1" applyFont="1" applyBorder="1" applyAlignment="1">
      <alignment horizontal="center" vertical="center"/>
    </xf>
    <xf numFmtId="43" fontId="31" fillId="0" borderId="26" xfId="0" applyNumberFormat="1" applyFont="1" applyBorder="1" applyAlignment="1">
      <alignment vertical="center" wrapText="1"/>
    </xf>
    <xf numFmtId="43" fontId="31" fillId="0" borderId="27" xfId="0" applyNumberFormat="1" applyFont="1" applyBorder="1" applyAlignment="1">
      <alignment vertical="center" wrapText="1"/>
    </xf>
    <xf numFmtId="0" fontId="31" fillId="0" borderId="28" xfId="0" applyNumberFormat="1" applyFont="1" applyBorder="1" applyAlignment="1">
      <alignment horizontal="center" vertical="center"/>
    </xf>
    <xf numFmtId="3" fontId="31" fillId="0" borderId="29" xfId="0" applyNumberFormat="1" applyFont="1" applyBorder="1" applyAlignment="1">
      <alignment horizontal="center" vertical="center"/>
    </xf>
    <xf numFmtId="43" fontId="31" fillId="0" borderId="30" xfId="0" applyNumberFormat="1" applyFont="1" applyBorder="1" applyAlignment="1">
      <alignment vertical="center" wrapText="1"/>
    </xf>
    <xf numFmtId="43" fontId="31" fillId="0" borderId="31" xfId="0" applyNumberFormat="1" applyFont="1" applyBorder="1" applyAlignment="1">
      <alignment vertical="center" wrapText="1"/>
    </xf>
    <xf numFmtId="0" fontId="31" fillId="8" borderId="35" xfId="0" applyNumberFormat="1" applyFont="1" applyFill="1" applyBorder="1" applyAlignment="1">
      <alignment vertical="center" wrapText="1"/>
    </xf>
    <xf numFmtId="0" fontId="31" fillId="8" borderId="36" xfId="0" applyNumberFormat="1" applyFont="1" applyFill="1" applyBorder="1" applyAlignment="1">
      <alignment horizontal="center" vertical="center" wrapText="1"/>
    </xf>
    <xf numFmtId="173" fontId="32" fillId="8" borderId="14" xfId="0" applyNumberFormat="1" applyFont="1" applyFill="1" applyBorder="1" applyAlignment="1">
      <alignment vertical="center" wrapText="1"/>
    </xf>
    <xf numFmtId="0" fontId="32" fillId="8" borderId="14" xfId="0" applyNumberFormat="1" applyFont="1" applyFill="1" applyBorder="1" applyAlignment="1">
      <alignment vertical="center" wrapText="1"/>
    </xf>
    <xf numFmtId="173" fontId="32" fillId="8" borderId="15" xfId="0" applyNumberFormat="1" applyFont="1" applyFill="1" applyBorder="1" applyAlignment="1">
      <alignment vertical="center" wrapText="1"/>
    </xf>
    <xf numFmtId="0" fontId="34" fillId="0" borderId="0" xfId="0" applyNumberFormat="1" applyFont="1"/>
    <xf numFmtId="0" fontId="34" fillId="0" borderId="14" xfId="0" applyNumberFormat="1" applyFont="1" applyBorder="1" applyAlignment="1">
      <alignment horizontal="justify" vertical="center" wrapText="1"/>
    </xf>
    <xf numFmtId="0" fontId="34" fillId="0" borderId="14" xfId="0" applyNumberFormat="1" applyFont="1" applyBorder="1" applyAlignment="1">
      <alignment horizontal="center" vertical="center" wrapText="1"/>
    </xf>
    <xf numFmtId="0" fontId="34" fillId="0" borderId="15" xfId="0" applyNumberFormat="1" applyFont="1" applyBorder="1" applyAlignment="1">
      <alignment horizontal="justify" vertical="center" wrapText="1"/>
    </xf>
    <xf numFmtId="0" fontId="0" fillId="0" borderId="0" xfId="0" applyNumberFormat="1" applyAlignment="1">
      <alignment horizontal="center"/>
    </xf>
    <xf numFmtId="0" fontId="37" fillId="8" borderId="12" xfId="0" applyNumberFormat="1" applyFont="1" applyFill="1" applyBorder="1" applyAlignment="1">
      <alignment horizontal="center" vertical="center" wrapText="1"/>
    </xf>
    <xf numFmtId="0" fontId="37" fillId="8" borderId="17" xfId="0" applyNumberFormat="1" applyFont="1" applyFill="1" applyBorder="1" applyAlignment="1">
      <alignment horizontal="center" vertical="center" wrapText="1"/>
    </xf>
    <xf numFmtId="0" fontId="37" fillId="8" borderId="33" xfId="0" applyNumberFormat="1" applyFont="1" applyFill="1" applyBorder="1" applyAlignment="1">
      <alignment horizontal="center" vertical="center" wrapText="1"/>
    </xf>
    <xf numFmtId="0" fontId="37" fillId="8" borderId="19" xfId="0" applyNumberFormat="1" applyFont="1" applyFill="1" applyBorder="1" applyAlignment="1">
      <alignment horizontal="center" vertical="center" wrapText="1"/>
    </xf>
    <xf numFmtId="0" fontId="37" fillId="8" borderId="34" xfId="0" applyNumberFormat="1" applyFont="1" applyFill="1" applyBorder="1" applyAlignment="1">
      <alignment horizontal="center" vertical="center" wrapText="1"/>
    </xf>
    <xf numFmtId="0" fontId="38" fillId="0" borderId="0" xfId="0" applyNumberFormat="1" applyFont="1"/>
    <xf numFmtId="0" fontId="0" fillId="0" borderId="0" xfId="0" applyNumberFormat="1" applyAlignment="1">
      <alignment vertical="center"/>
    </xf>
    <xf numFmtId="0" fontId="0" fillId="0" borderId="20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74" fontId="0" fillId="23" borderId="22" xfId="0" applyNumberFormat="1" applyFill="1" applyBorder="1" applyAlignment="1" applyProtection="1">
      <alignment vertical="center" wrapText="1"/>
      <protection locked="0"/>
    </xf>
    <xf numFmtId="168" fontId="0" fillId="24" borderId="22" xfId="0" applyNumberFormat="1" applyFill="1" applyBorder="1" applyAlignment="1" applyProtection="1">
      <alignment vertical="center"/>
      <protection locked="0"/>
    </xf>
    <xf numFmtId="168" fontId="0" fillId="23" borderId="23" xfId="0" applyNumberFormat="1" applyFill="1" applyBorder="1" applyAlignment="1" applyProtection="1">
      <alignment vertical="center" wrapText="1"/>
      <protection locked="0"/>
    </xf>
    <xf numFmtId="43" fontId="26" fillId="25" borderId="14" xfId="0" applyNumberFormat="1" applyFont="1" applyFill="1" applyBorder="1" applyAlignment="1">
      <alignment vertical="center" wrapText="1"/>
    </xf>
    <xf numFmtId="43" fontId="0" fillId="25" borderId="14" xfId="0" applyNumberFormat="1" applyFill="1" applyBorder="1" applyAlignment="1">
      <alignment vertical="center"/>
    </xf>
    <xf numFmtId="0" fontId="0" fillId="0" borderId="24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74" fontId="0" fillId="23" borderId="26" xfId="0" applyNumberFormat="1" applyFill="1" applyBorder="1" applyAlignment="1" applyProtection="1">
      <alignment vertical="center" wrapText="1"/>
      <protection locked="0"/>
    </xf>
    <xf numFmtId="168" fontId="0" fillId="24" borderId="26" xfId="0" applyNumberFormat="1" applyFill="1" applyBorder="1" applyAlignment="1" applyProtection="1">
      <alignment vertical="center"/>
      <protection locked="0"/>
    </xf>
    <xf numFmtId="168" fontId="0" fillId="23" borderId="27" xfId="0" applyNumberFormat="1" applyFill="1" applyBorder="1" applyAlignment="1" applyProtection="1">
      <alignment vertical="center" wrapText="1"/>
      <protection locked="0"/>
    </xf>
    <xf numFmtId="0" fontId="0" fillId="0" borderId="39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74" fontId="0" fillId="23" borderId="30" xfId="0" applyNumberFormat="1" applyFill="1" applyBorder="1" applyAlignment="1" applyProtection="1">
      <alignment vertical="center" wrapText="1"/>
      <protection locked="0"/>
    </xf>
    <xf numFmtId="168" fontId="0" fillId="24" borderId="30" xfId="0" applyNumberFormat="1" applyFill="1" applyBorder="1" applyAlignment="1" applyProtection="1">
      <alignment vertical="center"/>
      <protection locked="0"/>
    </xf>
    <xf numFmtId="168" fontId="0" fillId="23" borderId="31" xfId="0" applyNumberFormat="1" applyFill="1" applyBorder="1" applyAlignment="1" applyProtection="1">
      <alignment vertical="center" wrapText="1"/>
      <protection locked="0"/>
    </xf>
    <xf numFmtId="0" fontId="37" fillId="22" borderId="13" xfId="0" applyNumberFormat="1" applyFont="1" applyFill="1" applyBorder="1" applyAlignment="1">
      <alignment horizontal="center" vertical="center"/>
    </xf>
    <xf numFmtId="3" fontId="37" fillId="22" borderId="14" xfId="0" applyNumberFormat="1" applyFont="1" applyFill="1" applyBorder="1" applyAlignment="1">
      <alignment horizontal="center" vertical="center"/>
    </xf>
    <xf numFmtId="174" fontId="37" fillId="22" borderId="14" xfId="0" applyNumberFormat="1" applyFont="1" applyFill="1" applyBorder="1" applyAlignment="1" applyProtection="1">
      <alignment vertical="center" wrapText="1"/>
      <protection locked="0"/>
    </xf>
    <xf numFmtId="168" fontId="37" fillId="22" borderId="14" xfId="0" applyNumberFormat="1" applyFont="1" applyFill="1" applyBorder="1" applyAlignment="1" applyProtection="1">
      <alignment vertical="center" wrapText="1"/>
      <protection locked="0"/>
    </xf>
    <xf numFmtId="168" fontId="37" fillId="25" borderId="14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0" borderId="0" xfId="0" applyNumberFormat="1"/>
    <xf numFmtId="0" fontId="23" fillId="0" borderId="0" xfId="0" applyNumberFormat="1" applyFont="1" applyAlignment="1">
      <alignment vertical="center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9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4" fontId="26" fillId="0" borderId="13" xfId="0" applyNumberFormat="1" applyFont="1" applyBorder="1" applyAlignment="1">
      <alignment horizontal="center" vertical="center" wrapText="1"/>
    </xf>
    <xf numFmtId="172" fontId="26" fillId="0" borderId="15" xfId="0" applyNumberFormat="1" applyFont="1" applyBorder="1" applyAlignment="1">
      <alignment horizontal="center" vertical="center" wrapText="1"/>
    </xf>
    <xf numFmtId="173" fontId="28" fillId="8" borderId="14" xfId="0" applyNumberFormat="1" applyFont="1" applyFill="1" applyBorder="1" applyAlignment="1">
      <alignment horizontal="center" vertical="center" wrapText="1"/>
    </xf>
    <xf numFmtId="173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32" xfId="0" applyNumberFormat="1" applyFont="1" applyBorder="1" applyAlignment="1">
      <alignment horizontal="justify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4" fontId="26" fillId="0" borderId="14" xfId="0" applyNumberFormat="1" applyFont="1" applyBorder="1" applyAlignment="1">
      <alignment horizontal="right" vertical="center" wrapText="1"/>
    </xf>
    <xf numFmtId="0" fontId="44" fillId="0" borderId="0" xfId="0" applyNumberFormat="1" applyFont="1" applyAlignment="1">
      <alignment horizontal="left" vertical="center" wrapText="1"/>
    </xf>
    <xf numFmtId="0" fontId="26" fillId="0" borderId="0" xfId="0" applyNumberFormat="1" applyFont="1" applyAlignment="1">
      <alignment horizontal="left" vertical="center" wrapText="1"/>
    </xf>
    <xf numFmtId="0" fontId="28" fillId="8" borderId="13" xfId="0" applyNumberFormat="1" applyFont="1" applyFill="1" applyBorder="1" applyAlignment="1">
      <alignment horizontal="center" vertical="center" wrapText="1"/>
    </xf>
    <xf numFmtId="0" fontId="28" fillId="8" borderId="14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Alignment="1">
      <alignment horizont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26" fillId="8" borderId="16" xfId="0" applyNumberFormat="1" applyFont="1" applyFill="1" applyBorder="1" applyAlignment="1">
      <alignment horizontal="center" vertical="center" wrapText="1"/>
    </xf>
    <xf numFmtId="0" fontId="26" fillId="8" borderId="18" xfId="0" applyNumberFormat="1" applyFont="1" applyFill="1" applyBorder="1" applyAlignment="1">
      <alignment horizontal="center" vertical="center" wrapText="1"/>
    </xf>
    <xf numFmtId="0" fontId="26" fillId="8" borderId="17" xfId="0" applyNumberFormat="1" applyFont="1" applyFill="1" applyBorder="1" applyAlignment="1">
      <alignment horizontal="center" vertical="center" wrapText="1"/>
    </xf>
    <xf numFmtId="0" fontId="26" fillId="8" borderId="19" xfId="0" applyNumberFormat="1" applyFont="1" applyFill="1" applyBorder="1" applyAlignment="1">
      <alignment horizontal="center" vertical="center" wrapText="1"/>
    </xf>
    <xf numFmtId="0" fontId="26" fillId="8" borderId="12" xfId="0" applyNumberFormat="1" applyFont="1" applyFill="1" applyBorder="1" applyAlignment="1">
      <alignment horizontal="center" vertical="center" wrapText="1"/>
    </xf>
    <xf numFmtId="0" fontId="26" fillId="8" borderId="13" xfId="0" applyNumberFormat="1" applyFont="1" applyFill="1" applyBorder="1" applyAlignment="1">
      <alignment horizontal="center" vertical="center" wrapText="1"/>
    </xf>
    <xf numFmtId="0" fontId="32" fillId="8" borderId="12" xfId="0" applyNumberFormat="1" applyFont="1" applyFill="1" applyBorder="1" applyAlignment="1">
      <alignment horizontal="center" vertical="center" wrapText="1"/>
    </xf>
    <xf numFmtId="0" fontId="32" fillId="8" borderId="13" xfId="0" applyNumberFormat="1" applyFont="1" applyFill="1" applyBorder="1" applyAlignment="1">
      <alignment horizontal="center" vertical="center" wrapText="1"/>
    </xf>
    <xf numFmtId="0" fontId="32" fillId="8" borderId="14" xfId="0" applyNumberFormat="1" applyFont="1" applyFill="1" applyBorder="1" applyAlignment="1">
      <alignment horizontal="center" vertical="center" wrapText="1"/>
    </xf>
    <xf numFmtId="0" fontId="32" fillId="8" borderId="15" xfId="0" applyNumberFormat="1" applyFont="1" applyFill="1" applyBorder="1" applyAlignment="1">
      <alignment horizontal="center" vertical="center" wrapText="1"/>
    </xf>
    <xf numFmtId="0" fontId="32" fillId="8" borderId="16" xfId="0" applyNumberFormat="1" applyFont="1" applyFill="1" applyBorder="1" applyAlignment="1">
      <alignment horizontal="center" vertical="center" wrapText="1"/>
    </xf>
    <xf numFmtId="0" fontId="32" fillId="8" borderId="18" xfId="0" applyNumberFormat="1" applyFont="1" applyFill="1" applyBorder="1" applyAlignment="1">
      <alignment horizontal="center" vertical="center" wrapText="1"/>
    </xf>
    <xf numFmtId="0" fontId="32" fillId="8" borderId="17" xfId="0" applyNumberFormat="1" applyFont="1" applyFill="1" applyBorder="1" applyAlignment="1">
      <alignment horizontal="center" vertical="center" wrapText="1"/>
    </xf>
    <xf numFmtId="0" fontId="32" fillId="8" borderId="19" xfId="0" applyNumberFormat="1" applyFont="1" applyFill="1" applyBorder="1" applyAlignment="1">
      <alignment horizontal="center" vertical="center" wrapText="1"/>
    </xf>
    <xf numFmtId="0" fontId="32" fillId="8" borderId="33" xfId="0" applyNumberFormat="1" applyFont="1" applyFill="1" applyBorder="1" applyAlignment="1">
      <alignment horizontal="center" vertical="center" wrapText="1"/>
    </xf>
    <xf numFmtId="0" fontId="32" fillId="8" borderId="34" xfId="0" applyNumberFormat="1" applyFont="1" applyFill="1" applyBorder="1" applyAlignment="1">
      <alignment horizontal="center" vertical="center" wrapText="1"/>
    </xf>
    <xf numFmtId="0" fontId="42" fillId="22" borderId="13" xfId="0" applyNumberFormat="1" applyFont="1" applyFill="1" applyBorder="1" applyAlignment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23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7" fillId="8" borderId="13" xfId="0" applyNumberFormat="1" applyFont="1" applyFill="1" applyBorder="1" applyAlignment="1">
      <alignment horizontal="center" vertical="center" wrapText="1"/>
    </xf>
    <xf numFmtId="0" fontId="37" fillId="8" borderId="14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left"/>
    </xf>
    <xf numFmtId="0" fontId="22" fillId="0" borderId="0" xfId="0" applyNumberFormat="1" applyFont="1" applyAlignment="1">
      <alignment horizontal="center" vertical="center"/>
    </xf>
    <xf numFmtId="0" fontId="37" fillId="8" borderId="15" xfId="0" applyNumberFormat="1" applyFont="1" applyFill="1" applyBorder="1" applyAlignment="1">
      <alignment horizontal="center" vertical="center" wrapText="1"/>
    </xf>
    <xf numFmtId="0" fontId="37" fillId="8" borderId="12" xfId="0" applyNumberFormat="1" applyFont="1" applyFill="1" applyBorder="1" applyAlignment="1">
      <alignment horizontal="center" vertical="center" wrapText="1"/>
    </xf>
    <xf numFmtId="0" fontId="28" fillId="0" borderId="32" xfId="0" applyNumberFormat="1" applyFont="1" applyBorder="1" applyAlignment="1">
      <alignment horizontal="left" vertical="center" wrapText="1"/>
    </xf>
    <xf numFmtId="0" fontId="25" fillId="0" borderId="11" xfId="0" applyNumberFormat="1" applyFont="1" applyBorder="1" applyAlignment="1">
      <alignment horizontal="left" wrapText="1"/>
    </xf>
    <xf numFmtId="49" fontId="26" fillId="0" borderId="12" xfId="0" applyNumberFormat="1" applyFont="1" applyBorder="1" applyAlignment="1">
      <alignment horizontal="justify" vertical="center" wrapText="1"/>
    </xf>
    <xf numFmtId="49" fontId="26" fillId="0" borderId="13" xfId="0" applyNumberFormat="1" applyFont="1" applyBorder="1" applyAlignment="1">
      <alignment horizontal="justify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justify" vertical="center" wrapText="1"/>
    </xf>
    <xf numFmtId="0" fontId="26" fillId="0" borderId="0" xfId="0" applyNumberFormat="1" applyFont="1" applyAlignment="1">
      <alignment horizontal="justify" vertical="center" wrapText="1"/>
    </xf>
  </cellXfs>
  <cellStyles count="113">
    <cellStyle name="Normal" xfId="0" builtinId="0" customBuiltin="1"/>
    <cellStyle name="Normal 10" xfId="40"/>
    <cellStyle name="Normal 100" xfId="54"/>
    <cellStyle name="Normal 101" xfId="65"/>
    <cellStyle name="Normal 102" xfId="102"/>
    <cellStyle name="Normal 103" xfId="110"/>
    <cellStyle name="Normal 104" xfId="37"/>
    <cellStyle name="Normal 105" xfId="94"/>
    <cellStyle name="Normal 106" xfId="34"/>
    <cellStyle name="Normal 107" xfId="33"/>
    <cellStyle name="Normal 108" xfId="1"/>
    <cellStyle name="Normal 109" xfId="2"/>
    <cellStyle name="Normal 11" xfId="9"/>
    <cellStyle name="Normal 110" xfId="91"/>
    <cellStyle name="Normal 111" xfId="38"/>
    <cellStyle name="Normal 112" xfId="93"/>
    <cellStyle name="Normal 12" xfId="50"/>
    <cellStyle name="Normal 13" xfId="25"/>
    <cellStyle name="Normal 14" xfId="31"/>
    <cellStyle name="Normal 15" xfId="5"/>
    <cellStyle name="Normal 16" xfId="73"/>
    <cellStyle name="Normal 17" xfId="84"/>
    <cellStyle name="Normal 18" xfId="98"/>
    <cellStyle name="Normal 19" xfId="22"/>
    <cellStyle name="Normal 2" xfId="62"/>
    <cellStyle name="Normal 20" xfId="88"/>
    <cellStyle name="Normal 21" xfId="23"/>
    <cellStyle name="Normal 22" xfId="47"/>
    <cellStyle name="Normal 23" xfId="39"/>
    <cellStyle name="Normal 24" xfId="107"/>
    <cellStyle name="Normal 25" xfId="96"/>
    <cellStyle name="Normal 26" xfId="41"/>
    <cellStyle name="Normal 27" xfId="95"/>
    <cellStyle name="Normal 28" xfId="52"/>
    <cellStyle name="Normal 29" xfId="16"/>
    <cellStyle name="Normal 3" xfId="28"/>
    <cellStyle name="Normal 30" xfId="4"/>
    <cellStyle name="Normal 31" xfId="87"/>
    <cellStyle name="Normal 32" xfId="97"/>
    <cellStyle name="Normal 33" xfId="68"/>
    <cellStyle name="Normal 34" xfId="67"/>
    <cellStyle name="Normal 35" xfId="106"/>
    <cellStyle name="Normal 36" xfId="86"/>
    <cellStyle name="Normal 37" xfId="10"/>
    <cellStyle name="Normal 38" xfId="85"/>
    <cellStyle name="Normal 39" xfId="35"/>
    <cellStyle name="Normal 4" xfId="13"/>
    <cellStyle name="Normal 40" xfId="77"/>
    <cellStyle name="Normal 41" xfId="111"/>
    <cellStyle name="Normal 42" xfId="6"/>
    <cellStyle name="Normal 43" xfId="109"/>
    <cellStyle name="Normal 44" xfId="45"/>
    <cellStyle name="Normal 45" xfId="69"/>
    <cellStyle name="Normal 46" xfId="80"/>
    <cellStyle name="Normal 47" xfId="49"/>
    <cellStyle name="Normal 48" xfId="53"/>
    <cellStyle name="Normal 49" xfId="27"/>
    <cellStyle name="Normal 5" xfId="103"/>
    <cellStyle name="Normal 50" xfId="100"/>
    <cellStyle name="Normal 51" xfId="66"/>
    <cellStyle name="Normal 52" xfId="59"/>
    <cellStyle name="Normal 53" xfId="57"/>
    <cellStyle name="Normal 54" xfId="11"/>
    <cellStyle name="Normal 55" xfId="14"/>
    <cellStyle name="Normal 56" xfId="101"/>
    <cellStyle name="Normal 57" xfId="43"/>
    <cellStyle name="Normal 58" xfId="20"/>
    <cellStyle name="Normal 59" xfId="24"/>
    <cellStyle name="Normal 6" xfId="12"/>
    <cellStyle name="Normal 60" xfId="79"/>
    <cellStyle name="Normal 61" xfId="15"/>
    <cellStyle name="Normal 62" xfId="17"/>
    <cellStyle name="Normal 63" xfId="81"/>
    <cellStyle name="Normal 64" xfId="83"/>
    <cellStyle name="Normal 65" xfId="82"/>
    <cellStyle name="Normal 66" xfId="64"/>
    <cellStyle name="Normal 67" xfId="72"/>
    <cellStyle name="Normal 68" xfId="7"/>
    <cellStyle name="Normal 69" xfId="42"/>
    <cellStyle name="Normal 7" xfId="104"/>
    <cellStyle name="Normal 70" xfId="112"/>
    <cellStyle name="Normal 71" xfId="105"/>
    <cellStyle name="Normal 72" xfId="46"/>
    <cellStyle name="Normal 73" xfId="3"/>
    <cellStyle name="Normal 74" xfId="26"/>
    <cellStyle name="Normal 75" xfId="44"/>
    <cellStyle name="Normal 76" xfId="36"/>
    <cellStyle name="Normal 77" xfId="76"/>
    <cellStyle name="Normal 78" xfId="32"/>
    <cellStyle name="Normal 79" xfId="63"/>
    <cellStyle name="Normal 8" xfId="99"/>
    <cellStyle name="Normal 80" xfId="74"/>
    <cellStyle name="Normal 81" xfId="58"/>
    <cellStyle name="Normal 82" xfId="60"/>
    <cellStyle name="Normal 83" xfId="90"/>
    <cellStyle name="Normal 84" xfId="30"/>
    <cellStyle name="Normal 85" xfId="89"/>
    <cellStyle name="Normal 86" xfId="56"/>
    <cellStyle name="Normal 87" xfId="21"/>
    <cellStyle name="Normal 88" xfId="78"/>
    <cellStyle name="Normal 89" xfId="48"/>
    <cellStyle name="Normal 9" xfId="55"/>
    <cellStyle name="Normal 90" xfId="19"/>
    <cellStyle name="Normal 91" xfId="8"/>
    <cellStyle name="Normal 92" xfId="18"/>
    <cellStyle name="Normal 93" xfId="71"/>
    <cellStyle name="Normal 94" xfId="70"/>
    <cellStyle name="Normal 95" xfId="51"/>
    <cellStyle name="Normal 96" xfId="61"/>
    <cellStyle name="Normal 97" xfId="92"/>
    <cellStyle name="Normal 98" xfId="29"/>
    <cellStyle name="Normal 99" xfId="108"/>
    <cellStyle name="Separador de milhares" xfId="7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showGridLines="0" topLeftCell="A19" workbookViewId="0">
      <selection activeCell="C42" sqref="C42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ABRIL</v>
      </c>
      <c r="D4" s="9">
        <f>JE!D4</f>
        <v>2022</v>
      </c>
    </row>
    <row r="5" spans="1:9" s="4" customFormat="1" ht="39.75" customHeight="1">
      <c r="A5" s="325" t="s">
        <v>6</v>
      </c>
      <c r="B5" s="325"/>
      <c r="C5" s="325"/>
      <c r="D5" s="325"/>
      <c r="E5" s="325"/>
      <c r="F5" s="325"/>
      <c r="G5" s="325"/>
      <c r="H5" s="325"/>
      <c r="I5" s="325"/>
    </row>
    <row r="6" spans="1:9" s="1" customFormat="1" ht="39.75" customHeight="1">
      <c r="A6" s="10" t="s">
        <v>7</v>
      </c>
    </row>
    <row r="7" spans="1:9" s="1" customFormat="1" ht="9" customHeight="1">
      <c r="A7" s="328"/>
      <c r="B7" s="328"/>
      <c r="C7" s="328"/>
      <c r="D7" s="328"/>
      <c r="E7" s="328"/>
      <c r="F7" s="328"/>
      <c r="G7" s="328"/>
      <c r="H7" s="328"/>
      <c r="I7" s="328"/>
    </row>
    <row r="8" spans="1:9" ht="39.75" customHeight="1">
      <c r="A8" s="333" t="s">
        <v>8</v>
      </c>
      <c r="B8" s="334"/>
      <c r="C8" s="326" t="s">
        <v>9</v>
      </c>
      <c r="D8" s="326"/>
      <c r="E8" s="326"/>
      <c r="F8" s="326"/>
      <c r="G8" s="326"/>
      <c r="H8" s="326"/>
      <c r="I8" s="327"/>
    </row>
    <row r="9" spans="1:9" ht="24.75" customHeight="1">
      <c r="A9" s="329" t="s">
        <v>10</v>
      </c>
      <c r="B9" s="331" t="s">
        <v>11</v>
      </c>
      <c r="C9" s="326" t="s">
        <v>12</v>
      </c>
      <c r="D9" s="326" t="s">
        <v>13</v>
      </c>
      <c r="E9" s="326" t="s">
        <v>14</v>
      </c>
      <c r="F9" s="326" t="s">
        <v>15</v>
      </c>
      <c r="G9" s="326" t="s">
        <v>16</v>
      </c>
      <c r="H9" s="326"/>
      <c r="I9" s="327"/>
    </row>
    <row r="10" spans="1:9" ht="24.75" customHeight="1">
      <c r="A10" s="330"/>
      <c r="B10" s="332"/>
      <c r="C10" s="326"/>
      <c r="D10" s="326"/>
      <c r="E10" s="326"/>
      <c r="F10" s="326"/>
      <c r="G10" s="11" t="s">
        <v>17</v>
      </c>
      <c r="H10" s="13" t="s">
        <v>18</v>
      </c>
      <c r="I10" s="12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905</v>
      </c>
      <c r="D11" s="16">
        <f>TSE!$E$11</f>
        <v>199</v>
      </c>
      <c r="E11" s="16">
        <f>TSE!$F$11</f>
        <v>4</v>
      </c>
      <c r="F11" s="16">
        <f>TSE!$G$11</f>
        <v>0</v>
      </c>
      <c r="G11" s="16">
        <f>TSE!$H$11</f>
        <v>1198</v>
      </c>
      <c r="H11" s="16">
        <f>TSE!$I$11</f>
        <v>1998</v>
      </c>
      <c r="I11" s="17">
        <f t="shared" ref="I11:I38" si="0">G11+H11</f>
        <v>3196</v>
      </c>
    </row>
    <row r="12" spans="1:9" ht="24.75" customHeight="1">
      <c r="A12" s="18" t="s">
        <v>22</v>
      </c>
      <c r="B12" s="19" t="s">
        <v>23</v>
      </c>
      <c r="C12" s="20">
        <f>'TRE-AC'!$D$11</f>
        <v>137</v>
      </c>
      <c r="D12" s="20">
        <f>'TRE-AC'!$E$11</f>
        <v>37</v>
      </c>
      <c r="E12" s="20">
        <f>'TRE-AC'!$F$11</f>
        <v>0</v>
      </c>
      <c r="F12" s="20">
        <f>'TRE-AC'!$G$11</f>
        <v>0</v>
      </c>
      <c r="G12" s="20">
        <f>'TRE-AC'!$H$11</f>
        <v>143</v>
      </c>
      <c r="H12" s="20">
        <f>'TRE-AC'!$I$11</f>
        <v>274</v>
      </c>
      <c r="I12" s="21">
        <f t="shared" si="0"/>
        <v>417</v>
      </c>
    </row>
    <row r="13" spans="1:9" ht="24.75" customHeight="1">
      <c r="A13" s="18" t="s">
        <v>24</v>
      </c>
      <c r="B13" s="19" t="s">
        <v>25</v>
      </c>
      <c r="C13" s="20">
        <f>'TRE-AL'!$D$11</f>
        <v>306</v>
      </c>
      <c r="D13" s="20">
        <f>'TRE-AL'!$E$11</f>
        <v>58</v>
      </c>
      <c r="E13" s="20">
        <f>'TRE-AL'!$F$11</f>
        <v>37</v>
      </c>
      <c r="F13" s="20">
        <f>'TRE-AL'!$G$11</f>
        <v>0</v>
      </c>
      <c r="G13" s="20">
        <f>'TRE-AL'!$H$11</f>
        <v>349</v>
      </c>
      <c r="H13" s="20">
        <f>'TRE-AL'!$I$11</f>
        <v>501</v>
      </c>
      <c r="I13" s="21">
        <f t="shared" si="0"/>
        <v>850</v>
      </c>
    </row>
    <row r="14" spans="1:9" ht="24.75" customHeight="1">
      <c r="A14" s="18" t="s">
        <v>26</v>
      </c>
      <c r="B14" s="19" t="s">
        <v>27</v>
      </c>
      <c r="C14" s="20">
        <f>'TRE-AM'!$D$11</f>
        <v>383</v>
      </c>
      <c r="D14" s="20">
        <f>'TRE-AM'!$E$11</f>
        <v>74</v>
      </c>
      <c r="E14" s="20">
        <f>'TRE-AM'!$F$11</f>
        <v>8</v>
      </c>
      <c r="F14" s="20">
        <f>'TRE-AM'!$G$11</f>
        <v>0</v>
      </c>
      <c r="G14" s="20">
        <f>'TRE-AM'!$H$11</f>
        <v>399</v>
      </c>
      <c r="H14" s="20">
        <f>'TRE-AM'!$I$11</f>
        <v>836</v>
      </c>
      <c r="I14" s="21">
        <f t="shared" si="0"/>
        <v>1235</v>
      </c>
    </row>
    <row r="15" spans="1:9" ht="24.75" customHeight="1">
      <c r="A15" s="18" t="s">
        <v>28</v>
      </c>
      <c r="B15" s="19" t="s">
        <v>29</v>
      </c>
      <c r="C15" s="20">
        <f>'TRE-BA'!$D$11</f>
        <v>945</v>
      </c>
      <c r="D15" s="20">
        <f>'TRE-BA'!$E$11</f>
        <v>150</v>
      </c>
      <c r="E15" s="20">
        <f>'TRE-BA'!$F$11</f>
        <v>59</v>
      </c>
      <c r="F15" s="20">
        <f>'TRE-BA'!$G$11</f>
        <v>0</v>
      </c>
      <c r="G15" s="20">
        <f>'TRE-BA'!$H$11</f>
        <v>888</v>
      </c>
      <c r="H15" s="20">
        <f>'TRE-BA'!$I$11</f>
        <v>831</v>
      </c>
      <c r="I15" s="21">
        <f t="shared" si="0"/>
        <v>1719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750</v>
      </c>
      <c r="D16" s="20">
        <f>'TRE-CE'!$E$11</f>
        <v>116</v>
      </c>
      <c r="E16" s="20">
        <f>'TRE-CE'!$F$11</f>
        <v>12</v>
      </c>
      <c r="F16" s="20">
        <f>'TRE-CE'!$G$11</f>
        <v>0</v>
      </c>
      <c r="G16" s="20">
        <f>'TRE-CE'!$H$11</f>
        <v>715</v>
      </c>
      <c r="H16" s="20">
        <f>'TRE-CE'!$I$11</f>
        <v>761</v>
      </c>
      <c r="I16" s="21">
        <f t="shared" si="0"/>
        <v>1476</v>
      </c>
    </row>
    <row r="17" spans="1:9" ht="24.75" customHeight="1">
      <c r="A17" s="18" t="s">
        <v>32</v>
      </c>
      <c r="B17" s="19" t="s">
        <v>33</v>
      </c>
      <c r="C17" s="20">
        <f>'TRE-DF'!$D$11</f>
        <v>330</v>
      </c>
      <c r="D17" s="20">
        <f>'TRE-DF'!$E$11</f>
        <v>71</v>
      </c>
      <c r="E17" s="20">
        <f>'TRE-DF'!$F$11</f>
        <v>11</v>
      </c>
      <c r="F17" s="20">
        <f>'TRE-DF'!$G$11</f>
        <v>0</v>
      </c>
      <c r="G17" s="20">
        <f>'TRE-DF'!$H$11</f>
        <v>240</v>
      </c>
      <c r="H17" s="20">
        <f>'TRE-DF'!$I$11</f>
        <v>358</v>
      </c>
      <c r="I17" s="21">
        <f t="shared" si="0"/>
        <v>598</v>
      </c>
    </row>
    <row r="18" spans="1:9" ht="24.75" customHeight="1">
      <c r="A18" s="18" t="s">
        <v>34</v>
      </c>
      <c r="B18" s="19" t="s">
        <v>35</v>
      </c>
      <c r="C18" s="20">
        <f>'TRE-ES'!$D$11</f>
        <v>339</v>
      </c>
      <c r="D18" s="20">
        <f>'TRE-ES'!$E$11</f>
        <v>74</v>
      </c>
      <c r="E18" s="20">
        <f>'TRE-ES'!$F$11</f>
        <v>2</v>
      </c>
      <c r="F18" s="20">
        <f>'TRE-ES'!$G$11</f>
        <v>0</v>
      </c>
      <c r="G18" s="20">
        <f>'TRE-ES'!$H$11</f>
        <v>370</v>
      </c>
      <c r="H18" s="20">
        <f>'TRE-ES'!$I$11</f>
        <v>336</v>
      </c>
      <c r="I18" s="21">
        <f t="shared" si="0"/>
        <v>706</v>
      </c>
    </row>
    <row r="19" spans="1:9" ht="24.75" customHeight="1">
      <c r="A19" s="18" t="s">
        <v>36</v>
      </c>
      <c r="B19" s="19" t="s">
        <v>37</v>
      </c>
      <c r="C19" s="20">
        <f>'TRE-GO'!$D$11</f>
        <v>525</v>
      </c>
      <c r="D19" s="20">
        <f>'TRE-GO'!$E$11</f>
        <v>115</v>
      </c>
      <c r="E19" s="20">
        <f>'TRE-GO'!$F$11</f>
        <v>15</v>
      </c>
      <c r="F19" s="20">
        <f>'TRE-GO'!$G$11</f>
        <v>0</v>
      </c>
      <c r="G19" s="20">
        <f>'TRE-GO'!$H$11</f>
        <v>562</v>
      </c>
      <c r="H19" s="20">
        <f>'TRE-GO'!$I$11</f>
        <v>892</v>
      </c>
      <c r="I19" s="21">
        <f t="shared" si="0"/>
        <v>1454</v>
      </c>
    </row>
    <row r="20" spans="1:9" ht="24.75" customHeight="1">
      <c r="A20" s="18" t="s">
        <v>38</v>
      </c>
      <c r="B20" s="19" t="s">
        <v>39</v>
      </c>
      <c r="C20" s="20">
        <f>'TRE-MA'!$D$11</f>
        <v>559</v>
      </c>
      <c r="D20" s="20">
        <f>'TRE-MA'!$E$11</f>
        <v>148</v>
      </c>
      <c r="E20" s="20">
        <f>'TRE-MA'!$F$11</f>
        <v>5</v>
      </c>
      <c r="F20" s="20">
        <f>'TRE-MA'!$G$11</f>
        <v>0</v>
      </c>
      <c r="G20" s="20">
        <f>'TRE-MA'!$H$11</f>
        <v>455</v>
      </c>
      <c r="H20" s="20">
        <f>'TRE-MA'!$I$11</f>
        <v>699</v>
      </c>
      <c r="I20" s="21">
        <f t="shared" si="0"/>
        <v>1154</v>
      </c>
    </row>
    <row r="21" spans="1:9" ht="24.75" customHeight="1">
      <c r="A21" s="18" t="s">
        <v>40</v>
      </c>
      <c r="B21" s="19" t="s">
        <v>41</v>
      </c>
      <c r="C21" s="20">
        <f>'TRE-MT'!$D$11</f>
        <v>326</v>
      </c>
      <c r="D21" s="20">
        <f>'TRE-MT'!$E$11</f>
        <v>72</v>
      </c>
      <c r="E21" s="20">
        <f>'TRE-MT'!$F$11</f>
        <v>0</v>
      </c>
      <c r="F21" s="20">
        <f>'TRE-MT'!$G$11</f>
        <v>0</v>
      </c>
      <c r="G21" s="20">
        <f>'TRE-MT'!$H$11</f>
        <v>343</v>
      </c>
      <c r="H21" s="20">
        <f>'TRE-MT'!$I$11</f>
        <v>562</v>
      </c>
      <c r="I21" s="21">
        <f t="shared" si="0"/>
        <v>905</v>
      </c>
    </row>
    <row r="22" spans="1:9" ht="24.75" customHeight="1">
      <c r="A22" s="18" t="s">
        <v>42</v>
      </c>
      <c r="B22" s="19" t="s">
        <v>43</v>
      </c>
      <c r="C22" s="20">
        <f>'TRE-MS'!$D$11</f>
        <v>327</v>
      </c>
      <c r="D22" s="20">
        <f>'TRE-MS'!$E$11</f>
        <v>76</v>
      </c>
      <c r="E22" s="20">
        <f>'TRE-MS'!$F$11</f>
        <v>0</v>
      </c>
      <c r="F22" s="20">
        <f>'TRE-MS'!$G$11</f>
        <v>0</v>
      </c>
      <c r="G22" s="20">
        <f>'TRE-MS'!$H$11</f>
        <v>353</v>
      </c>
      <c r="H22" s="20">
        <f>'TRE-MS'!$I$11</f>
        <v>483</v>
      </c>
      <c r="I22" s="21">
        <f t="shared" si="0"/>
        <v>836</v>
      </c>
    </row>
    <row r="23" spans="1:9" ht="24.75" customHeight="1">
      <c r="A23" s="18" t="s">
        <v>44</v>
      </c>
      <c r="B23" s="19" t="s">
        <v>45</v>
      </c>
      <c r="C23" s="20">
        <f>'TRE-MG'!$D$11</f>
        <v>1747</v>
      </c>
      <c r="D23" s="20">
        <f>'TRE-MG'!$E$11</f>
        <v>368</v>
      </c>
      <c r="E23" s="20">
        <f>'TRE-MG'!$F$11</f>
        <v>91</v>
      </c>
      <c r="F23" s="20">
        <f>'TRE-MG'!$G$11</f>
        <v>0</v>
      </c>
      <c r="G23" s="20">
        <f>'TRE-MG'!$H$11</f>
        <v>2051</v>
      </c>
      <c r="H23" s="20">
        <f>'TRE-MG'!$I$11</f>
        <v>2831</v>
      </c>
      <c r="I23" s="21">
        <f t="shared" si="0"/>
        <v>4882</v>
      </c>
    </row>
    <row r="24" spans="1:9" ht="24.75" customHeight="1">
      <c r="A24" s="18" t="s">
        <v>46</v>
      </c>
      <c r="B24" s="19" t="s">
        <v>47</v>
      </c>
      <c r="C24" s="20">
        <f>'TRE-PA'!$D$11</f>
        <v>567</v>
      </c>
      <c r="D24" s="20">
        <f>'TRE-PA'!$E$11</f>
        <v>128</v>
      </c>
      <c r="E24" s="20">
        <f>'TRE-PA'!$F$11</f>
        <v>8</v>
      </c>
      <c r="F24" s="20">
        <f>'TRE-PA'!$G$11</f>
        <v>0</v>
      </c>
      <c r="G24" s="20">
        <f>'TRE-PA'!$H$11</f>
        <v>561</v>
      </c>
      <c r="H24" s="20">
        <f>'TRE-PA'!$I$11</f>
        <v>1030</v>
      </c>
      <c r="I24" s="21">
        <f t="shared" si="0"/>
        <v>1591</v>
      </c>
    </row>
    <row r="25" spans="1:9" ht="24.75" customHeight="1">
      <c r="A25" s="18" t="s">
        <v>48</v>
      </c>
      <c r="B25" s="19" t="s">
        <v>49</v>
      </c>
      <c r="C25" s="20">
        <f>'TRE-PB'!$D$11</f>
        <v>441</v>
      </c>
      <c r="D25" s="20">
        <f>'TRE-PB'!$E$11</f>
        <v>75</v>
      </c>
      <c r="E25" s="20">
        <f>'TRE-PB'!$F$11</f>
        <v>2</v>
      </c>
      <c r="F25" s="20">
        <f>'TRE-PB'!$G$11</f>
        <v>0</v>
      </c>
      <c r="G25" s="20">
        <f>'TRE-PB'!$H$11</f>
        <v>465</v>
      </c>
      <c r="H25" s="20">
        <f>'TRE-PB'!$I$11</f>
        <v>738</v>
      </c>
      <c r="I25" s="21">
        <f t="shared" si="0"/>
        <v>1203</v>
      </c>
    </row>
    <row r="26" spans="1:9" ht="24.75" customHeight="1">
      <c r="A26" s="18" t="s">
        <v>50</v>
      </c>
      <c r="B26" s="19" t="s">
        <v>51</v>
      </c>
      <c r="C26" s="20">
        <f>'TRE-PR'!$D$11</f>
        <v>871</v>
      </c>
      <c r="D26" s="20">
        <f>'TRE-PR'!$E$11</f>
        <v>183</v>
      </c>
      <c r="E26" s="20">
        <f>'TRE-PR'!$F$11</f>
        <v>47</v>
      </c>
      <c r="F26" s="20">
        <f>'TRE-PR'!$G$11</f>
        <v>0</v>
      </c>
      <c r="G26" s="20">
        <f>'TRE-PR'!$H$11</f>
        <v>1015</v>
      </c>
      <c r="H26" s="20">
        <f>'TRE-PR'!$I$11</f>
        <v>1246</v>
      </c>
      <c r="I26" s="21">
        <f t="shared" si="0"/>
        <v>2261</v>
      </c>
    </row>
    <row r="27" spans="1:9" ht="24.75" customHeight="1">
      <c r="A27" s="18" t="s">
        <v>52</v>
      </c>
      <c r="B27" s="19" t="s">
        <v>53</v>
      </c>
      <c r="C27" s="20">
        <f>'TRE-PE'!$D$11</f>
        <v>859</v>
      </c>
      <c r="D27" s="20">
        <f>'TRE-PE'!$E$11</f>
        <v>154</v>
      </c>
      <c r="E27" s="20">
        <f>'TRE-PE'!$F$11</f>
        <v>26</v>
      </c>
      <c r="F27" s="20">
        <f>'TRE-PE'!$G$11</f>
        <v>0</v>
      </c>
      <c r="G27" s="20">
        <f>'TRE-PE'!$H$11</f>
        <v>898</v>
      </c>
      <c r="H27" s="20">
        <f>'TRE-PE'!$I$11</f>
        <v>1078</v>
      </c>
      <c r="I27" s="21">
        <f t="shared" si="0"/>
        <v>1976</v>
      </c>
    </row>
    <row r="28" spans="1:9" ht="24.75" customHeight="1">
      <c r="A28" s="18" t="s">
        <v>54</v>
      </c>
      <c r="B28" s="19" t="s">
        <v>55</v>
      </c>
      <c r="C28" s="20">
        <f>'TRE-PI'!$D$11</f>
        <v>478</v>
      </c>
      <c r="D28" s="20">
        <f>'TRE-PI'!$E$11</f>
        <v>106</v>
      </c>
      <c r="E28" s="20">
        <f>'TRE-PI'!$F$11</f>
        <v>9</v>
      </c>
      <c r="F28" s="20">
        <f>'TRE-PI'!$G$11</f>
        <v>0</v>
      </c>
      <c r="G28" s="20">
        <f>'TRE-PI'!$H$11</f>
        <v>496</v>
      </c>
      <c r="H28" s="20">
        <f>'TRE-PI'!$I$11</f>
        <v>843</v>
      </c>
      <c r="I28" s="21">
        <f t="shared" si="0"/>
        <v>1339</v>
      </c>
    </row>
    <row r="29" spans="1:9" ht="24.75" customHeight="1">
      <c r="A29" s="18" t="s">
        <v>56</v>
      </c>
      <c r="B29" s="19" t="s">
        <v>57</v>
      </c>
      <c r="C29" s="20">
        <f>'TRE-RJ'!$D$11</f>
        <v>1288</v>
      </c>
      <c r="D29" s="20">
        <f>'TRE-RJ'!$E$11</f>
        <v>205</v>
      </c>
      <c r="E29" s="20">
        <f>'TRE-RJ'!$F$11</f>
        <v>394</v>
      </c>
      <c r="F29" s="20">
        <f>'TRE-RJ'!$G$11</f>
        <v>0</v>
      </c>
      <c r="G29" s="20">
        <f>'TRE-RJ'!$H$11</f>
        <v>1674</v>
      </c>
      <c r="H29" s="20">
        <f>'TRE-RJ'!$I$11</f>
        <v>2197</v>
      </c>
      <c r="I29" s="21">
        <f t="shared" si="0"/>
        <v>3871</v>
      </c>
    </row>
    <row r="30" spans="1:9" ht="24.75" customHeight="1">
      <c r="A30" s="18" t="s">
        <v>58</v>
      </c>
      <c r="B30" s="19" t="s">
        <v>59</v>
      </c>
      <c r="C30" s="20">
        <f>'TRE-RN'!$D$11</f>
        <v>472</v>
      </c>
      <c r="D30" s="20">
        <f>'TRE-RN'!$E$11</f>
        <v>93</v>
      </c>
      <c r="E30" s="20">
        <f>'TRE-RN'!$F$11</f>
        <v>0</v>
      </c>
      <c r="F30" s="20">
        <f>'TRE-RN'!$G$11</f>
        <v>0</v>
      </c>
      <c r="G30" s="20">
        <f>'TRE-RN'!$H$11</f>
        <v>447</v>
      </c>
      <c r="H30" s="20">
        <f>'TRE-RN'!$I$11</f>
        <v>655</v>
      </c>
      <c r="I30" s="21">
        <f t="shared" si="0"/>
        <v>1102</v>
      </c>
    </row>
    <row r="31" spans="1:9" ht="24.75" customHeight="1">
      <c r="A31" s="18" t="s">
        <v>60</v>
      </c>
      <c r="B31" s="19" t="s">
        <v>61</v>
      </c>
      <c r="C31" s="20">
        <f>'TRE-RS'!$D$11</f>
        <v>828</v>
      </c>
      <c r="D31" s="20">
        <f>'TRE-RS'!$E$11</f>
        <v>134</v>
      </c>
      <c r="E31" s="20">
        <f>'TRE-RS'!$F$11</f>
        <v>46</v>
      </c>
      <c r="F31" s="20">
        <f>'TRE-RS'!$G$11</f>
        <v>0</v>
      </c>
      <c r="G31" s="20">
        <f>'TRE-RS'!$H$11</f>
        <v>935</v>
      </c>
      <c r="H31" s="20">
        <f>'TRE-RS'!$I$11</f>
        <v>981</v>
      </c>
      <c r="I31" s="21">
        <f t="shared" si="0"/>
        <v>1916</v>
      </c>
    </row>
    <row r="32" spans="1:9" ht="24.75" customHeight="1">
      <c r="A32" s="18" t="s">
        <v>62</v>
      </c>
      <c r="B32" s="19" t="s">
        <v>63</v>
      </c>
      <c r="C32" s="20">
        <f>'TRE-RO'!$D$11</f>
        <v>240</v>
      </c>
      <c r="D32" s="20">
        <f>'TRE-RO'!$E$11</f>
        <v>59</v>
      </c>
      <c r="E32" s="20">
        <f>'TRE-RO'!$F$11</f>
        <v>0</v>
      </c>
      <c r="F32" s="20">
        <f>'TRE-RO'!$G$11</f>
        <v>0</v>
      </c>
      <c r="G32" s="20">
        <f>'TRE-RO'!$H$11</f>
        <v>237</v>
      </c>
      <c r="H32" s="20">
        <f>'TRE-RO'!$I$11</f>
        <v>352</v>
      </c>
      <c r="I32" s="21">
        <f t="shared" si="0"/>
        <v>589</v>
      </c>
    </row>
    <row r="33" spans="1:9" ht="24.75" customHeight="1">
      <c r="A33" s="18" t="s">
        <v>64</v>
      </c>
      <c r="B33" s="19" t="s">
        <v>65</v>
      </c>
      <c r="C33" s="20">
        <f>'TRE-SC'!$D$11</f>
        <v>499</v>
      </c>
      <c r="D33" s="20">
        <f>'TRE-SC'!$E$11</f>
        <v>106</v>
      </c>
      <c r="E33" s="20">
        <f>'TRE-SC'!$F$11</f>
        <v>0</v>
      </c>
      <c r="F33" s="20">
        <f>'TRE-SC'!$G$11</f>
        <v>0</v>
      </c>
      <c r="G33" s="20">
        <f>'TRE-SC'!$H$11</f>
        <v>650</v>
      </c>
      <c r="H33" s="20">
        <f>'TRE-SC'!$I$11</f>
        <v>875</v>
      </c>
      <c r="I33" s="21">
        <f t="shared" si="0"/>
        <v>1525</v>
      </c>
    </row>
    <row r="34" spans="1:9" ht="24.75" customHeight="1">
      <c r="A34" s="18" t="s">
        <v>66</v>
      </c>
      <c r="B34" s="19" t="s">
        <v>67</v>
      </c>
      <c r="C34" s="20">
        <f>'TRE-SP'!$D$11</f>
        <v>2087</v>
      </c>
      <c r="D34" s="20">
        <f>'TRE-SP'!$E$11</f>
        <v>337</v>
      </c>
      <c r="E34" s="20">
        <f>'TRE-SP'!$F$11</f>
        <v>220</v>
      </c>
      <c r="F34" s="20">
        <f>'TRE-SP'!$G$11</f>
        <v>0</v>
      </c>
      <c r="G34" s="20">
        <f>'TRE-SP'!$H$11</f>
        <v>2854</v>
      </c>
      <c r="H34" s="20">
        <f>'TRE-SP'!$I$11</f>
        <v>3210</v>
      </c>
      <c r="I34" s="21">
        <f t="shared" si="0"/>
        <v>6064</v>
      </c>
    </row>
    <row r="35" spans="1:9" ht="24.75" customHeight="1">
      <c r="A35" s="18" t="s">
        <v>68</v>
      </c>
      <c r="B35" s="19" t="s">
        <v>69</v>
      </c>
      <c r="C35" s="20">
        <f>'TRE-SE'!$D$11</f>
        <v>263</v>
      </c>
      <c r="D35" s="20">
        <f>'TRE-SE'!$E$11</f>
        <v>39</v>
      </c>
      <c r="E35" s="20">
        <f>'TRE-SE'!$F$11</f>
        <v>21</v>
      </c>
      <c r="F35" s="20">
        <f>'TRE-SE'!$G$11</f>
        <v>0</v>
      </c>
      <c r="G35" s="20">
        <f>'TRE-SE'!$H$11</f>
        <v>271</v>
      </c>
      <c r="H35" s="20">
        <f>'TRE-SE'!$I$11</f>
        <v>367</v>
      </c>
      <c r="I35" s="21">
        <f t="shared" si="0"/>
        <v>638</v>
      </c>
    </row>
    <row r="36" spans="1:9" ht="24.75" customHeight="1">
      <c r="A36" s="18" t="s">
        <v>70</v>
      </c>
      <c r="B36" s="19" t="s">
        <v>71</v>
      </c>
      <c r="C36" s="20">
        <f>'TRE-TO'!$D$11</f>
        <v>254</v>
      </c>
      <c r="D36" s="20">
        <f>'TRE-TO'!$E$11</f>
        <v>51</v>
      </c>
      <c r="E36" s="20">
        <f>'TRE-TO'!$F$11</f>
        <v>0</v>
      </c>
      <c r="F36" s="20">
        <f>'TRE-TO'!$G$11</f>
        <v>0</v>
      </c>
      <c r="G36" s="20">
        <f>'TRE-TO'!$H$11</f>
        <v>249</v>
      </c>
      <c r="H36" s="20">
        <f>'TRE-TO'!$I$11</f>
        <v>390</v>
      </c>
      <c r="I36" s="21">
        <f t="shared" si="0"/>
        <v>639</v>
      </c>
    </row>
    <row r="37" spans="1:9" ht="24.75" customHeight="1">
      <c r="A37" s="18" t="s">
        <v>72</v>
      </c>
      <c r="B37" s="19" t="s">
        <v>73</v>
      </c>
      <c r="C37" s="20">
        <f>'TRE-RR'!$D$11</f>
        <v>128</v>
      </c>
      <c r="D37" s="20">
        <f>'TRE-RR'!$E$11</f>
        <v>36</v>
      </c>
      <c r="E37" s="20">
        <f>'TRE-RR'!$F$11</f>
        <v>0</v>
      </c>
      <c r="F37" s="20">
        <f>'TRE-RR'!$G$11</f>
        <v>0</v>
      </c>
      <c r="G37" s="20">
        <f>'TRE-RR'!$H$11</f>
        <v>158</v>
      </c>
      <c r="H37" s="20">
        <f>'TRE-RR'!$I$11</f>
        <v>351</v>
      </c>
      <c r="I37" s="21">
        <f t="shared" si="0"/>
        <v>509</v>
      </c>
    </row>
    <row r="38" spans="1:9" ht="24.75" customHeight="1">
      <c r="A38" s="23" t="s">
        <v>74</v>
      </c>
      <c r="B38" s="24" t="s">
        <v>75</v>
      </c>
      <c r="C38" s="25">
        <f>'TRE-AP'!$D$11</f>
        <v>147</v>
      </c>
      <c r="D38" s="25">
        <f>'TRE-AP'!$E$11</f>
        <v>23</v>
      </c>
      <c r="E38" s="25">
        <f>'TRE-AP'!$F$11</f>
        <v>0</v>
      </c>
      <c r="F38" s="25">
        <f>'TRE-AP'!$G$11</f>
        <v>0</v>
      </c>
      <c r="G38" s="25">
        <f>'TRE-AP'!$H$11</f>
        <v>146</v>
      </c>
      <c r="H38" s="25">
        <f>'TRE-AP'!$I$11</f>
        <v>351</v>
      </c>
      <c r="I38" s="26">
        <f t="shared" si="0"/>
        <v>497</v>
      </c>
    </row>
    <row r="39" spans="1:9" ht="24.75" customHeight="1">
      <c r="A39" s="323" t="s">
        <v>19</v>
      </c>
      <c r="B39" s="324"/>
      <c r="C39" s="27">
        <f t="shared" ref="C39:I39" si="1">SUM(C11:C38)</f>
        <v>17001</v>
      </c>
      <c r="D39" s="27">
        <f t="shared" si="1"/>
        <v>3287</v>
      </c>
      <c r="E39" s="27">
        <f t="shared" si="1"/>
        <v>1017</v>
      </c>
      <c r="F39" s="27">
        <f t="shared" si="1"/>
        <v>0</v>
      </c>
      <c r="G39" s="27">
        <f t="shared" si="1"/>
        <v>19122</v>
      </c>
      <c r="H39" s="27">
        <f t="shared" si="1"/>
        <v>26026</v>
      </c>
      <c r="I39" s="28">
        <f t="shared" si="1"/>
        <v>45148</v>
      </c>
    </row>
    <row r="40" spans="1:9" s="29" customFormat="1" ht="20.100000000000001" customHeight="1">
      <c r="A40" s="321" t="s">
        <v>119</v>
      </c>
      <c r="B40" s="322"/>
      <c r="C40" s="322"/>
      <c r="D40" s="322"/>
      <c r="E40" s="322"/>
      <c r="F40" s="322"/>
      <c r="G40" s="322"/>
      <c r="H40" s="322"/>
      <c r="I40" s="322"/>
    </row>
  </sheetData>
  <mergeCells count="13">
    <mergeCell ref="A40:I40"/>
    <mergeCell ref="A39:B39"/>
    <mergeCell ref="A5:I5"/>
    <mergeCell ref="C8:I8"/>
    <mergeCell ref="C9:C10"/>
    <mergeCell ref="D9:D10"/>
    <mergeCell ref="E9:E10"/>
    <mergeCell ref="G9:I9"/>
    <mergeCell ref="F9:F10"/>
    <mergeCell ref="A7:I7"/>
    <mergeCell ref="A9:A10"/>
    <mergeCell ref="B9:B10"/>
    <mergeCell ref="A8:B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30</v>
      </c>
      <c r="C11" s="89" t="s">
        <v>31</v>
      </c>
      <c r="D11" s="90">
        <v>750</v>
      </c>
      <c r="E11" s="90">
        <v>116</v>
      </c>
      <c r="F11" s="90">
        <v>12</v>
      </c>
      <c r="G11" s="91">
        <v>0</v>
      </c>
      <c r="H11" s="90">
        <v>715</v>
      </c>
      <c r="I11" s="90">
        <v>761</v>
      </c>
      <c r="J11" s="92">
        <f>H11+I11</f>
        <v>1476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750</v>
      </c>
      <c r="E12" s="93">
        <f t="shared" si="0"/>
        <v>116</v>
      </c>
      <c r="F12" s="93">
        <f t="shared" si="0"/>
        <v>12</v>
      </c>
      <c r="G12" s="93">
        <f t="shared" si="0"/>
        <v>0</v>
      </c>
      <c r="H12" s="93">
        <f t="shared" si="0"/>
        <v>715</v>
      </c>
      <c r="I12" s="93">
        <f t="shared" si="0"/>
        <v>761</v>
      </c>
      <c r="J12" s="94">
        <f t="shared" si="0"/>
        <v>1476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'UO_MEDIA_BEN-AT'!$E$17</f>
        <v>66.89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32</v>
      </c>
      <c r="C11" s="89" t="s">
        <v>33</v>
      </c>
      <c r="D11" s="90">
        <v>330</v>
      </c>
      <c r="E11" s="90">
        <v>71</v>
      </c>
      <c r="F11" s="90">
        <v>11</v>
      </c>
      <c r="G11" s="91">
        <v>0</v>
      </c>
      <c r="H11" s="90">
        <v>240</v>
      </c>
      <c r="I11" s="90">
        <v>358</v>
      </c>
      <c r="J11" s="92">
        <f>H11+I11</f>
        <v>598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330</v>
      </c>
      <c r="E12" s="93">
        <f t="shared" si="0"/>
        <v>71</v>
      </c>
      <c r="F12" s="93">
        <f t="shared" si="0"/>
        <v>11</v>
      </c>
      <c r="G12" s="93">
        <f t="shared" si="0"/>
        <v>0</v>
      </c>
      <c r="H12" s="93">
        <f t="shared" si="0"/>
        <v>240</v>
      </c>
      <c r="I12" s="93">
        <f t="shared" si="0"/>
        <v>358</v>
      </c>
      <c r="J12" s="94">
        <f t="shared" si="0"/>
        <v>598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'UO_MEDIA_BEN-AT'!$E$18</f>
        <v>85.73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34</v>
      </c>
      <c r="C11" s="89" t="s">
        <v>35</v>
      </c>
      <c r="D11" s="90">
        <v>339</v>
      </c>
      <c r="E11" s="90">
        <v>74</v>
      </c>
      <c r="F11" s="90">
        <v>2</v>
      </c>
      <c r="G11" s="91">
        <v>0</v>
      </c>
      <c r="H11" s="90">
        <v>370</v>
      </c>
      <c r="I11" s="90">
        <v>336</v>
      </c>
      <c r="J11" s="92">
        <f>H11+I11</f>
        <v>706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339</v>
      </c>
      <c r="E12" s="93">
        <f t="shared" si="0"/>
        <v>74</v>
      </c>
      <c r="F12" s="93">
        <f t="shared" si="0"/>
        <v>2</v>
      </c>
      <c r="G12" s="93">
        <f t="shared" si="0"/>
        <v>0</v>
      </c>
      <c r="H12" s="93">
        <f t="shared" si="0"/>
        <v>370</v>
      </c>
      <c r="I12" s="93">
        <f t="shared" si="0"/>
        <v>336</v>
      </c>
      <c r="J12" s="94">
        <f t="shared" si="0"/>
        <v>706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'UO_MEDIA_BEN-AT'!$E$19</f>
        <v>35.64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36</v>
      </c>
      <c r="C11" s="89" t="s">
        <v>37</v>
      </c>
      <c r="D11" s="90">
        <v>525</v>
      </c>
      <c r="E11" s="90">
        <v>115</v>
      </c>
      <c r="F11" s="90">
        <v>15</v>
      </c>
      <c r="G11" s="91">
        <v>0</v>
      </c>
      <c r="H11" s="90">
        <v>562</v>
      </c>
      <c r="I11" s="90">
        <v>892</v>
      </c>
      <c r="J11" s="92">
        <f>H11+I11</f>
        <v>1454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525</v>
      </c>
      <c r="E12" s="93">
        <f t="shared" si="0"/>
        <v>115</v>
      </c>
      <c r="F12" s="93">
        <f t="shared" si="0"/>
        <v>15</v>
      </c>
      <c r="G12" s="93">
        <f t="shared" si="0"/>
        <v>0</v>
      </c>
      <c r="H12" s="93">
        <f t="shared" si="0"/>
        <v>562</v>
      </c>
      <c r="I12" s="93">
        <f t="shared" si="0"/>
        <v>892</v>
      </c>
      <c r="J12" s="94">
        <f t="shared" si="0"/>
        <v>1454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'UO_MEDIA_BEN-AT'!$E$20</f>
        <v>210.35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38</v>
      </c>
      <c r="C11" s="89" t="s">
        <v>39</v>
      </c>
      <c r="D11" s="90">
        <v>559</v>
      </c>
      <c r="E11" s="90">
        <v>148</v>
      </c>
      <c r="F11" s="90">
        <v>5</v>
      </c>
      <c r="G11" s="91">
        <v>0</v>
      </c>
      <c r="H11" s="90">
        <v>455</v>
      </c>
      <c r="I11" s="90">
        <v>699</v>
      </c>
      <c r="J11" s="92">
        <f>H11+I11</f>
        <v>1154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559</v>
      </c>
      <c r="E12" s="93">
        <f t="shared" si="0"/>
        <v>148</v>
      </c>
      <c r="F12" s="93">
        <f t="shared" si="0"/>
        <v>5</v>
      </c>
      <c r="G12" s="93">
        <f t="shared" si="0"/>
        <v>0</v>
      </c>
      <c r="H12" s="93">
        <f t="shared" si="0"/>
        <v>455</v>
      </c>
      <c r="I12" s="93">
        <f t="shared" si="0"/>
        <v>699</v>
      </c>
      <c r="J12" s="94">
        <f t="shared" si="0"/>
        <v>1154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'UO_MEDIA_BEN-AT'!$E$21</f>
        <v>208.9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40</v>
      </c>
      <c r="C11" s="89" t="s">
        <v>41</v>
      </c>
      <c r="D11" s="90">
        <v>326</v>
      </c>
      <c r="E11" s="90">
        <v>72</v>
      </c>
      <c r="F11" s="90">
        <v>0</v>
      </c>
      <c r="G11" s="91">
        <v>0</v>
      </c>
      <c r="H11" s="90">
        <v>343</v>
      </c>
      <c r="I11" s="90">
        <v>562</v>
      </c>
      <c r="J11" s="92">
        <f>H11+I11</f>
        <v>905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326</v>
      </c>
      <c r="E12" s="93">
        <f t="shared" si="0"/>
        <v>72</v>
      </c>
      <c r="F12" s="93">
        <f t="shared" si="0"/>
        <v>0</v>
      </c>
      <c r="G12" s="93">
        <f t="shared" si="0"/>
        <v>0</v>
      </c>
      <c r="H12" s="93">
        <f t="shared" si="0"/>
        <v>343</v>
      </c>
      <c r="I12" s="93">
        <f t="shared" si="0"/>
        <v>562</v>
      </c>
      <c r="J12" s="94">
        <f t="shared" si="0"/>
        <v>905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'UO_MEDIA_BEN-AT'!$E$22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42</v>
      </c>
      <c r="C11" s="89" t="s">
        <v>43</v>
      </c>
      <c r="D11" s="90">
        <v>327</v>
      </c>
      <c r="E11" s="90">
        <v>76</v>
      </c>
      <c r="F11" s="90">
        <v>0</v>
      </c>
      <c r="G11" s="91">
        <v>0</v>
      </c>
      <c r="H11" s="90">
        <v>353</v>
      </c>
      <c r="I11" s="90">
        <v>483</v>
      </c>
      <c r="J11" s="92">
        <f>H11+I11</f>
        <v>836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327</v>
      </c>
      <c r="E12" s="93">
        <f t="shared" si="0"/>
        <v>76</v>
      </c>
      <c r="F12" s="93">
        <f t="shared" si="0"/>
        <v>0</v>
      </c>
      <c r="G12" s="93">
        <f t="shared" si="0"/>
        <v>0</v>
      </c>
      <c r="H12" s="93">
        <f t="shared" si="0"/>
        <v>353</v>
      </c>
      <c r="I12" s="93">
        <f t="shared" si="0"/>
        <v>483</v>
      </c>
      <c r="J12" s="94">
        <f t="shared" si="0"/>
        <v>836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'UO_MEDIA_BEN-AT'!$E$23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E20" sqref="E20:J20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44</v>
      </c>
      <c r="C11" s="89" t="s">
        <v>45</v>
      </c>
      <c r="D11" s="90">
        <v>1747</v>
      </c>
      <c r="E11" s="90">
        <v>368</v>
      </c>
      <c r="F11" s="90">
        <v>91</v>
      </c>
      <c r="G11" s="91">
        <v>0</v>
      </c>
      <c r="H11" s="90">
        <v>2051</v>
      </c>
      <c r="I11" s="90">
        <v>2831</v>
      </c>
      <c r="J11" s="92">
        <f>H11+I11</f>
        <v>4882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1747</v>
      </c>
      <c r="E12" s="93">
        <f t="shared" si="0"/>
        <v>368</v>
      </c>
      <c r="F12" s="93">
        <f t="shared" si="0"/>
        <v>91</v>
      </c>
      <c r="G12" s="93">
        <f t="shared" si="0"/>
        <v>0</v>
      </c>
      <c r="H12" s="93">
        <f t="shared" si="0"/>
        <v>2051</v>
      </c>
      <c r="I12" s="93">
        <f t="shared" si="0"/>
        <v>2831</v>
      </c>
      <c r="J12" s="94">
        <f t="shared" si="0"/>
        <v>4882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'UO_MEDIA_BEN-AT'!$E$24</f>
        <v>282.26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46</v>
      </c>
      <c r="C11" s="89" t="s">
        <v>47</v>
      </c>
      <c r="D11" s="90">
        <v>567</v>
      </c>
      <c r="E11" s="90">
        <v>128</v>
      </c>
      <c r="F11" s="90">
        <v>8</v>
      </c>
      <c r="G11" s="91">
        <v>0</v>
      </c>
      <c r="H11" s="90">
        <v>561</v>
      </c>
      <c r="I11" s="90">
        <v>1030</v>
      </c>
      <c r="J11" s="92">
        <f>H11+I11</f>
        <v>1591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567</v>
      </c>
      <c r="E12" s="93">
        <f t="shared" si="0"/>
        <v>128</v>
      </c>
      <c r="F12" s="93">
        <f t="shared" si="0"/>
        <v>8</v>
      </c>
      <c r="G12" s="93">
        <f t="shared" si="0"/>
        <v>0</v>
      </c>
      <c r="H12" s="93">
        <f t="shared" si="0"/>
        <v>561</v>
      </c>
      <c r="I12" s="93">
        <f t="shared" si="0"/>
        <v>1030</v>
      </c>
      <c r="J12" s="94">
        <f t="shared" si="0"/>
        <v>1591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'UO_MEDIA_BEN-AT'!$E$25</f>
        <v>667.67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48</v>
      </c>
      <c r="C11" s="89" t="s">
        <v>49</v>
      </c>
      <c r="D11" s="90">
        <v>441</v>
      </c>
      <c r="E11" s="90">
        <v>75</v>
      </c>
      <c r="F11" s="90">
        <v>2</v>
      </c>
      <c r="G11" s="91">
        <v>0</v>
      </c>
      <c r="H11" s="90">
        <v>465</v>
      </c>
      <c r="I11" s="90">
        <v>738</v>
      </c>
      <c r="J11" s="92">
        <f>H11+I11</f>
        <v>1203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441</v>
      </c>
      <c r="E12" s="93">
        <f t="shared" si="0"/>
        <v>75</v>
      </c>
      <c r="F12" s="93">
        <f t="shared" si="0"/>
        <v>2</v>
      </c>
      <c r="G12" s="93">
        <f t="shared" si="0"/>
        <v>0</v>
      </c>
      <c r="H12" s="93">
        <f t="shared" si="0"/>
        <v>465</v>
      </c>
      <c r="I12" s="93">
        <f t="shared" si="0"/>
        <v>738</v>
      </c>
      <c r="J12" s="94">
        <f t="shared" si="0"/>
        <v>1203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'UO_MEDIA_BEN-AT'!$E$26</f>
        <v>143.25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tabSelected="1" topLeftCell="A25" workbookViewId="0">
      <selection activeCell="C48" sqref="C48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4" customFormat="1" ht="39.75" customHeight="1">
      <c r="A1" s="348" t="s">
        <v>0</v>
      </c>
      <c r="B1" s="348"/>
      <c r="C1" s="6"/>
      <c r="D1" s="6"/>
    </row>
    <row r="2" spans="1:7" s="4" customFormat="1" ht="30" customHeight="1">
      <c r="A2" s="348" t="s">
        <v>1</v>
      </c>
      <c r="B2" s="348"/>
      <c r="C2" s="7" t="s">
        <v>2</v>
      </c>
      <c r="D2" s="6"/>
    </row>
    <row r="3" spans="1:7" s="4" customFormat="1" ht="30" customHeight="1">
      <c r="A3" s="348" t="s">
        <v>3</v>
      </c>
      <c r="B3" s="348"/>
      <c r="C3" s="7" t="s">
        <v>4</v>
      </c>
      <c r="D3" s="6"/>
    </row>
    <row r="4" spans="1:7" s="4" customFormat="1" ht="30" customHeight="1">
      <c r="A4" s="348" t="s">
        <v>5</v>
      </c>
      <c r="B4" s="348"/>
      <c r="C4" s="8" t="str">
        <f>JE!C4</f>
        <v>ABRIL</v>
      </c>
      <c r="D4" s="8">
        <f>JE!D4</f>
        <v>2022</v>
      </c>
    </row>
    <row r="5" spans="1:7" s="1" customFormat="1" ht="39.75" customHeight="1">
      <c r="A5" s="349" t="s">
        <v>6</v>
      </c>
      <c r="B5" s="349"/>
      <c r="C5" s="349"/>
      <c r="D5" s="349"/>
      <c r="E5" s="349"/>
      <c r="F5" s="349"/>
      <c r="G5" s="349"/>
    </row>
    <row r="6" spans="1:7" ht="9.75" customHeight="1">
      <c r="A6" s="33"/>
    </row>
    <row r="7" spans="1:7" s="1" customFormat="1" ht="19.5" customHeight="1">
      <c r="A7" s="347" t="s">
        <v>77</v>
      </c>
      <c r="B7" s="347"/>
      <c r="C7" s="347"/>
      <c r="D7" s="347"/>
      <c r="E7" s="347"/>
      <c r="F7" s="347"/>
      <c r="G7" s="347"/>
    </row>
    <row r="8" spans="1:7" ht="9.75" customHeight="1">
      <c r="A8" s="33"/>
    </row>
    <row r="9" spans="1:7" s="34" customFormat="1" ht="39.75" customHeight="1">
      <c r="A9" s="335" t="s">
        <v>8</v>
      </c>
      <c r="B9" s="336"/>
      <c r="C9" s="337" t="s">
        <v>78</v>
      </c>
      <c r="D9" s="337"/>
      <c r="E9" s="337"/>
      <c r="F9" s="337"/>
      <c r="G9" s="338"/>
    </row>
    <row r="10" spans="1:7" s="34" customFormat="1" ht="24.75" customHeight="1">
      <c r="A10" s="339" t="s">
        <v>10</v>
      </c>
      <c r="B10" s="341" t="s">
        <v>11</v>
      </c>
      <c r="C10" s="337" t="s">
        <v>79</v>
      </c>
      <c r="D10" s="337" t="s">
        <v>80</v>
      </c>
      <c r="E10" s="337" t="s">
        <v>81</v>
      </c>
      <c r="F10" s="337" t="s">
        <v>82</v>
      </c>
      <c r="G10" s="343" t="s">
        <v>16</v>
      </c>
    </row>
    <row r="11" spans="1:7" s="34" customFormat="1" ht="24.75" customHeight="1">
      <c r="A11" s="340"/>
      <c r="B11" s="342"/>
      <c r="C11" s="337"/>
      <c r="D11" s="337"/>
      <c r="E11" s="337"/>
      <c r="F11" s="337"/>
      <c r="G11" s="344"/>
    </row>
    <row r="12" spans="1:7" s="34" customFormat="1" ht="24.75" customHeight="1">
      <c r="A12" s="35" t="s">
        <v>20</v>
      </c>
      <c r="B12" s="36" t="s">
        <v>21</v>
      </c>
      <c r="C12" s="37">
        <f>TSE!$D$16</f>
        <v>910.08</v>
      </c>
      <c r="D12" s="37">
        <f>TSE!$D$17</f>
        <v>719.62</v>
      </c>
      <c r="E12" s="37">
        <f>'UO_MEDIA_BEN-AT'!E12</f>
        <v>104.59</v>
      </c>
      <c r="F12" s="37">
        <v>0</v>
      </c>
      <c r="G12" s="38">
        <f>TSE!$D$20</f>
        <v>508.16</v>
      </c>
    </row>
    <row r="13" spans="1:7" s="34" customFormat="1" ht="24.75" customHeight="1">
      <c r="A13" s="39" t="s">
        <v>22</v>
      </c>
      <c r="B13" s="40" t="s">
        <v>23</v>
      </c>
      <c r="C13" s="41">
        <f>'TRE-AC'!$D$16</f>
        <v>910.08</v>
      </c>
      <c r="D13" s="41">
        <f>'TRE-AC'!$D$17</f>
        <v>719.62</v>
      </c>
      <c r="E13" s="41">
        <f>'UO_MEDIA_BEN-AT'!E13</f>
        <v>0</v>
      </c>
      <c r="F13" s="41">
        <v>0</v>
      </c>
      <c r="G13" s="42">
        <f>'TRE-AC'!$D$20</f>
        <v>401.81</v>
      </c>
    </row>
    <row r="14" spans="1:7" s="34" customFormat="1" ht="24.75" customHeight="1">
      <c r="A14" s="39" t="s">
        <v>24</v>
      </c>
      <c r="B14" s="40" t="s">
        <v>25</v>
      </c>
      <c r="C14" s="41">
        <f>'TRE-AL'!$D$16</f>
        <v>910.08</v>
      </c>
      <c r="D14" s="41">
        <f>'TRE-AL'!$D$17</f>
        <v>719.62</v>
      </c>
      <c r="E14" s="41">
        <f>'UO_MEDIA_BEN-AT'!E14</f>
        <v>254.24</v>
      </c>
      <c r="F14" s="41">
        <v>0</v>
      </c>
      <c r="G14" s="42">
        <f>'TRE-AL'!$D$20</f>
        <v>401.81</v>
      </c>
    </row>
    <row r="15" spans="1:7" s="34" customFormat="1" ht="24.75" customHeight="1">
      <c r="A15" s="39" t="s">
        <v>26</v>
      </c>
      <c r="B15" s="40" t="s">
        <v>27</v>
      </c>
      <c r="C15" s="41">
        <f>'TRE-AM'!$D$16</f>
        <v>910.08</v>
      </c>
      <c r="D15" s="41">
        <f>'TRE-AM'!$D$17</f>
        <v>719.62</v>
      </c>
      <c r="E15" s="41">
        <f>'UO_MEDIA_BEN-AT'!E15</f>
        <v>1045.5899999999999</v>
      </c>
      <c r="F15" s="41">
        <v>0</v>
      </c>
      <c r="G15" s="42">
        <f>'TRE-AM'!$D$20</f>
        <v>401.81</v>
      </c>
    </row>
    <row r="16" spans="1:7" s="34" customFormat="1" ht="24.75" customHeight="1">
      <c r="A16" s="39" t="s">
        <v>28</v>
      </c>
      <c r="B16" s="40" t="s">
        <v>29</v>
      </c>
      <c r="C16" s="41">
        <f>'TRE-BA'!$D$16</f>
        <v>910.08</v>
      </c>
      <c r="D16" s="41">
        <f>'TRE-BA'!$D$17</f>
        <v>719.62</v>
      </c>
      <c r="E16" s="41">
        <f>'UO_MEDIA_BEN-AT'!E16</f>
        <v>400.57</v>
      </c>
      <c r="F16" s="41">
        <v>0</v>
      </c>
      <c r="G16" s="42">
        <f>'TRE-BA'!$D$20</f>
        <v>401.81</v>
      </c>
    </row>
    <row r="17" spans="1:7" s="34" customFormat="1" ht="24.75" customHeight="1">
      <c r="A17" s="39" t="s">
        <v>30</v>
      </c>
      <c r="B17" s="40" t="s">
        <v>31</v>
      </c>
      <c r="C17" s="41">
        <f>'TRE-CE'!$D$16</f>
        <v>910.08</v>
      </c>
      <c r="D17" s="41">
        <f>'TRE-CE'!$D$17</f>
        <v>719.62</v>
      </c>
      <c r="E17" s="41">
        <f>'UO_MEDIA_BEN-AT'!E17</f>
        <v>66.89</v>
      </c>
      <c r="F17" s="41">
        <v>0</v>
      </c>
      <c r="G17" s="42">
        <f>'TRE-CE'!$D$20</f>
        <v>401.81</v>
      </c>
    </row>
    <row r="18" spans="1:7" s="34" customFormat="1" ht="24.75" customHeight="1">
      <c r="A18" s="39" t="s">
        <v>32</v>
      </c>
      <c r="B18" s="40" t="s">
        <v>33</v>
      </c>
      <c r="C18" s="41">
        <f>'TRE-DF'!$D$16</f>
        <v>910.08</v>
      </c>
      <c r="D18" s="41">
        <f>'TRE-DF'!$D$17</f>
        <v>719.62</v>
      </c>
      <c r="E18" s="41">
        <f>'UO_MEDIA_BEN-AT'!E18</f>
        <v>85.73</v>
      </c>
      <c r="F18" s="41">
        <v>0</v>
      </c>
      <c r="G18" s="42">
        <f>'TRE-DF'!$D$20</f>
        <v>401.81</v>
      </c>
    </row>
    <row r="19" spans="1:7" s="34" customFormat="1" ht="24.75" customHeight="1">
      <c r="A19" s="39" t="s">
        <v>34</v>
      </c>
      <c r="B19" s="40" t="s">
        <v>35</v>
      </c>
      <c r="C19" s="41">
        <f>'TRE-ES'!$D$16</f>
        <v>910.08</v>
      </c>
      <c r="D19" s="41">
        <f>'TRE-ES'!$D$17</f>
        <v>719.62</v>
      </c>
      <c r="E19" s="41">
        <f>'UO_MEDIA_BEN-AT'!E19</f>
        <v>35.64</v>
      </c>
      <c r="F19" s="41">
        <v>0</v>
      </c>
      <c r="G19" s="42">
        <f>'TRE-ES'!$D$20</f>
        <v>401.81</v>
      </c>
    </row>
    <row r="20" spans="1:7" s="34" customFormat="1" ht="24.75" customHeight="1">
      <c r="A20" s="39" t="s">
        <v>36</v>
      </c>
      <c r="B20" s="40" t="s">
        <v>37</v>
      </c>
      <c r="C20" s="41">
        <f>'TRE-GO'!$D$16</f>
        <v>910.08</v>
      </c>
      <c r="D20" s="41">
        <f>'TRE-GO'!$D$17</f>
        <v>719.62</v>
      </c>
      <c r="E20" s="41">
        <f>'UO_MEDIA_BEN-AT'!E20</f>
        <v>210.35</v>
      </c>
      <c r="F20" s="41">
        <v>0</v>
      </c>
      <c r="G20" s="42">
        <f>'TRE-GO'!$D$20</f>
        <v>401.81</v>
      </c>
    </row>
    <row r="21" spans="1:7" s="34" customFormat="1" ht="24.75" customHeight="1">
      <c r="A21" s="39" t="s">
        <v>38</v>
      </c>
      <c r="B21" s="40" t="s">
        <v>39</v>
      </c>
      <c r="C21" s="41">
        <f>'TRE-MA'!$D$16</f>
        <v>910.08</v>
      </c>
      <c r="D21" s="41">
        <f>'TRE-MA'!$D$17</f>
        <v>719.62</v>
      </c>
      <c r="E21" s="41">
        <f>'UO_MEDIA_BEN-AT'!E21</f>
        <v>208.9</v>
      </c>
      <c r="F21" s="41">
        <v>0</v>
      </c>
      <c r="G21" s="42">
        <f>'TRE-MA'!$D$20</f>
        <v>401.81</v>
      </c>
    </row>
    <row r="22" spans="1:7" s="34" customFormat="1" ht="24.75" customHeight="1">
      <c r="A22" s="39" t="s">
        <v>40</v>
      </c>
      <c r="B22" s="40" t="s">
        <v>41</v>
      </c>
      <c r="C22" s="41">
        <f>'TRE-MT'!$D$16</f>
        <v>910.08</v>
      </c>
      <c r="D22" s="41">
        <f>'TRE-MT'!$D$17</f>
        <v>719.62</v>
      </c>
      <c r="E22" s="41">
        <f>'UO_MEDIA_BEN-AT'!E22</f>
        <v>0</v>
      </c>
      <c r="F22" s="41">
        <v>0</v>
      </c>
      <c r="G22" s="42">
        <f>'TRE-MT'!$D$20</f>
        <v>401.81</v>
      </c>
    </row>
    <row r="23" spans="1:7" s="34" customFormat="1" ht="24.75" customHeight="1">
      <c r="A23" s="39" t="s">
        <v>42</v>
      </c>
      <c r="B23" s="40" t="s">
        <v>43</v>
      </c>
      <c r="C23" s="41">
        <f>'TRE-MS'!$D$16</f>
        <v>910.08</v>
      </c>
      <c r="D23" s="41">
        <f>'TRE-MS'!$D$17</f>
        <v>719.62</v>
      </c>
      <c r="E23" s="41">
        <f>'UO_MEDIA_BEN-AT'!E23</f>
        <v>0</v>
      </c>
      <c r="F23" s="41">
        <v>0</v>
      </c>
      <c r="G23" s="42">
        <f>'TRE-MS'!$D$20</f>
        <v>401.81</v>
      </c>
    </row>
    <row r="24" spans="1:7" s="34" customFormat="1" ht="24.75" customHeight="1">
      <c r="A24" s="39" t="s">
        <v>44</v>
      </c>
      <c r="B24" s="40" t="s">
        <v>45</v>
      </c>
      <c r="C24" s="41">
        <f>'TRE-MG'!$D$16</f>
        <v>910.08</v>
      </c>
      <c r="D24" s="41">
        <f>'TRE-MG'!$D$17</f>
        <v>719.62</v>
      </c>
      <c r="E24" s="41">
        <f>'UO_MEDIA_BEN-AT'!E24</f>
        <v>282.26</v>
      </c>
      <c r="F24" s="41">
        <v>0</v>
      </c>
      <c r="G24" s="42">
        <f>'TRE-MG'!$D$20</f>
        <v>401.81</v>
      </c>
    </row>
    <row r="25" spans="1:7" s="34" customFormat="1" ht="24.75" customHeight="1">
      <c r="A25" s="39" t="s">
        <v>46</v>
      </c>
      <c r="B25" s="40" t="s">
        <v>47</v>
      </c>
      <c r="C25" s="41">
        <f>'TRE-PA'!$D$16</f>
        <v>910.08</v>
      </c>
      <c r="D25" s="41">
        <f>'TRE-PA'!$D$17</f>
        <v>719.62</v>
      </c>
      <c r="E25" s="41">
        <f>'UO_MEDIA_BEN-AT'!E25</f>
        <v>667.67</v>
      </c>
      <c r="F25" s="41">
        <v>0</v>
      </c>
      <c r="G25" s="42">
        <f>'TRE-PA'!$D$20</f>
        <v>401.81</v>
      </c>
    </row>
    <row r="26" spans="1:7" s="34" customFormat="1" ht="24.75" customHeight="1">
      <c r="A26" s="39" t="s">
        <v>48</v>
      </c>
      <c r="B26" s="40" t="s">
        <v>49</v>
      </c>
      <c r="C26" s="41">
        <f>'TRE-PB'!$D$16</f>
        <v>910.08</v>
      </c>
      <c r="D26" s="41">
        <f>'TRE-PB'!$D$17</f>
        <v>719.62</v>
      </c>
      <c r="E26" s="41">
        <f>'UO_MEDIA_BEN-AT'!E26</f>
        <v>143.25</v>
      </c>
      <c r="F26" s="41">
        <v>0</v>
      </c>
      <c r="G26" s="42">
        <f>'TRE-PB'!$D$20</f>
        <v>401.81</v>
      </c>
    </row>
    <row r="27" spans="1:7" s="34" customFormat="1" ht="24.75" customHeight="1">
      <c r="A27" s="39" t="s">
        <v>50</v>
      </c>
      <c r="B27" s="40" t="s">
        <v>51</v>
      </c>
      <c r="C27" s="41">
        <f>'TRE-PR'!$D$16</f>
        <v>910.08</v>
      </c>
      <c r="D27" s="41">
        <f>'TRE-PR'!$D$17</f>
        <v>719.62</v>
      </c>
      <c r="E27" s="41">
        <f>'UO_MEDIA_BEN-AT'!E27</f>
        <v>200.49</v>
      </c>
      <c r="F27" s="41">
        <v>0</v>
      </c>
      <c r="G27" s="42">
        <f>'TRE-PR'!$D$20</f>
        <v>401.81</v>
      </c>
    </row>
    <row r="28" spans="1:7" s="34" customFormat="1" ht="24.75" customHeight="1">
      <c r="A28" s="39" t="s">
        <v>52</v>
      </c>
      <c r="B28" s="40" t="s">
        <v>53</v>
      </c>
      <c r="C28" s="41">
        <f>'TRE-PE'!$D$16</f>
        <v>910.08</v>
      </c>
      <c r="D28" s="41">
        <f>'TRE-PE'!$D$17</f>
        <v>719.62</v>
      </c>
      <c r="E28" s="41">
        <f>'UO_MEDIA_BEN-AT'!E28</f>
        <v>561.84</v>
      </c>
      <c r="F28" s="41">
        <v>0</v>
      </c>
      <c r="G28" s="42">
        <f>'TRE-PE'!$D$20</f>
        <v>401.81</v>
      </c>
    </row>
    <row r="29" spans="1:7" s="34" customFormat="1" ht="24.75" customHeight="1">
      <c r="A29" s="39" t="s">
        <v>54</v>
      </c>
      <c r="B29" s="40" t="s">
        <v>55</v>
      </c>
      <c r="C29" s="41">
        <f>'TRE-PI'!$D$16</f>
        <v>910.08</v>
      </c>
      <c r="D29" s="41">
        <f>'TRE-PI'!$D$17</f>
        <v>719.62</v>
      </c>
      <c r="E29" s="41">
        <f>'UO_MEDIA_BEN-AT'!E29</f>
        <v>350.02</v>
      </c>
      <c r="F29" s="41">
        <v>0</v>
      </c>
      <c r="G29" s="42">
        <f>'TRE-PI'!$D$20</f>
        <v>401.81</v>
      </c>
    </row>
    <row r="30" spans="1:7" s="34" customFormat="1" ht="24.75" customHeight="1">
      <c r="A30" s="39" t="s">
        <v>56</v>
      </c>
      <c r="B30" s="40" t="s">
        <v>57</v>
      </c>
      <c r="C30" s="41">
        <f>'TRE-RJ'!$D$16</f>
        <v>910.08</v>
      </c>
      <c r="D30" s="41">
        <f>'TRE-RJ'!$D$17</f>
        <v>719.62</v>
      </c>
      <c r="E30" s="41">
        <f>'UO_MEDIA_BEN-AT'!E30</f>
        <v>75.55</v>
      </c>
      <c r="F30" s="41">
        <v>0</v>
      </c>
      <c r="G30" s="42">
        <f>'TRE-RJ'!$D$20</f>
        <v>401.81</v>
      </c>
    </row>
    <row r="31" spans="1:7" s="34" customFormat="1" ht="24.75" customHeight="1">
      <c r="A31" s="39" t="s">
        <v>58</v>
      </c>
      <c r="B31" s="40" t="s">
        <v>59</v>
      </c>
      <c r="C31" s="41">
        <f>'TRE-RN'!$D$16</f>
        <v>910.08</v>
      </c>
      <c r="D31" s="41">
        <f>'TRE-RN'!$D$17</f>
        <v>719.62</v>
      </c>
      <c r="E31" s="41">
        <f>'UO_MEDIA_BEN-AT'!E31</f>
        <v>0</v>
      </c>
      <c r="F31" s="41">
        <v>0</v>
      </c>
      <c r="G31" s="42">
        <f>'TRE-RN'!$D$20</f>
        <v>401.81</v>
      </c>
    </row>
    <row r="32" spans="1:7" s="34" customFormat="1" ht="24.75" customHeight="1">
      <c r="A32" s="39" t="s">
        <v>60</v>
      </c>
      <c r="B32" s="40" t="s">
        <v>61</v>
      </c>
      <c r="C32" s="41">
        <f>'TRE-RS'!$D$16</f>
        <v>910.08</v>
      </c>
      <c r="D32" s="41">
        <f>'TRE-RS'!$D$17</f>
        <v>719.62</v>
      </c>
      <c r="E32" s="41">
        <f>'UO_MEDIA_BEN-AT'!E32</f>
        <v>273.64999999999998</v>
      </c>
      <c r="F32" s="41">
        <v>0</v>
      </c>
      <c r="G32" s="42">
        <f>'TRE-RS'!$D$20</f>
        <v>401.81</v>
      </c>
    </row>
    <row r="33" spans="1:7" s="34" customFormat="1" ht="24.75" customHeight="1">
      <c r="A33" s="39" t="s">
        <v>62</v>
      </c>
      <c r="B33" s="40" t="s">
        <v>63</v>
      </c>
      <c r="C33" s="41">
        <f>'TRE-RO'!$D$16</f>
        <v>910.08</v>
      </c>
      <c r="D33" s="41">
        <f>'TRE-RO'!$D$17</f>
        <v>719.62</v>
      </c>
      <c r="E33" s="41">
        <f>'UO_MEDIA_BEN-AT'!E33</f>
        <v>0</v>
      </c>
      <c r="F33" s="41">
        <v>0</v>
      </c>
      <c r="G33" s="42">
        <f>'TRE-RO'!$D$20</f>
        <v>401.81</v>
      </c>
    </row>
    <row r="34" spans="1:7" s="34" customFormat="1" ht="24.75" customHeight="1">
      <c r="A34" s="39" t="s">
        <v>64</v>
      </c>
      <c r="B34" s="40" t="s">
        <v>65</v>
      </c>
      <c r="C34" s="41">
        <f>'TRE-SC'!$D$16</f>
        <v>910.08</v>
      </c>
      <c r="D34" s="41">
        <f>'TRE-SC'!$D$17</f>
        <v>719.62</v>
      </c>
      <c r="E34" s="41">
        <f>'UO_MEDIA_BEN-AT'!E34</f>
        <v>0</v>
      </c>
      <c r="F34" s="41">
        <v>0</v>
      </c>
      <c r="G34" s="42">
        <f>'TRE-SC'!$D$20</f>
        <v>401.81</v>
      </c>
    </row>
    <row r="35" spans="1:7" s="34" customFormat="1" ht="24.75" customHeight="1">
      <c r="A35" s="39" t="s">
        <v>66</v>
      </c>
      <c r="B35" s="40" t="s">
        <v>67</v>
      </c>
      <c r="C35" s="41">
        <f>'TRE-SP'!$D$16</f>
        <v>910.08</v>
      </c>
      <c r="D35" s="41">
        <f>'TRE-SP'!$D$17</f>
        <v>719.62</v>
      </c>
      <c r="E35" s="41">
        <f>'UO_MEDIA_BEN-AT'!E35</f>
        <v>284.94</v>
      </c>
      <c r="F35" s="41">
        <v>0</v>
      </c>
      <c r="G35" s="42">
        <f>'TRE-SP'!$D$20</f>
        <v>401.81</v>
      </c>
    </row>
    <row r="36" spans="1:7" s="34" customFormat="1" ht="24.75" customHeight="1">
      <c r="A36" s="39" t="s">
        <v>68</v>
      </c>
      <c r="B36" s="40" t="s">
        <v>69</v>
      </c>
      <c r="C36" s="41">
        <f>'TRE-SE'!$D$16</f>
        <v>910.08</v>
      </c>
      <c r="D36" s="41">
        <f>'TRE-SE'!$D$17</f>
        <v>719.62</v>
      </c>
      <c r="E36" s="41">
        <f>'UO_MEDIA_BEN-AT'!E36</f>
        <v>412.61</v>
      </c>
      <c r="F36" s="41">
        <v>0</v>
      </c>
      <c r="G36" s="42">
        <f>'TRE-SE'!$D$20</f>
        <v>401.81</v>
      </c>
    </row>
    <row r="37" spans="1:7" s="34" customFormat="1" ht="24.75" customHeight="1">
      <c r="A37" s="39" t="s">
        <v>70</v>
      </c>
      <c r="B37" s="40" t="s">
        <v>71</v>
      </c>
      <c r="C37" s="41">
        <f>'TRE-TO'!$D$16</f>
        <v>910.08</v>
      </c>
      <c r="D37" s="41">
        <f>'TRE-TO'!$D$17</f>
        <v>719.62</v>
      </c>
      <c r="E37" s="41">
        <f>'UO_MEDIA_BEN-AT'!E37</f>
        <v>0</v>
      </c>
      <c r="F37" s="41">
        <v>0</v>
      </c>
      <c r="G37" s="42">
        <f>'TRE-TO'!$D$20</f>
        <v>401.81</v>
      </c>
    </row>
    <row r="38" spans="1:7" s="34" customFormat="1" ht="24.75" customHeight="1">
      <c r="A38" s="39" t="s">
        <v>72</v>
      </c>
      <c r="B38" s="40" t="s">
        <v>73</v>
      </c>
      <c r="C38" s="41">
        <f>'TRE-RR'!$D$16</f>
        <v>910.08</v>
      </c>
      <c r="D38" s="41">
        <f>'TRE-RR'!$D$17</f>
        <v>719.62</v>
      </c>
      <c r="E38" s="41">
        <f>'UO_MEDIA_BEN-AT'!E38</f>
        <v>0</v>
      </c>
      <c r="F38" s="41">
        <v>0</v>
      </c>
      <c r="G38" s="42">
        <f>'TRE-RR'!$D$20</f>
        <v>401.81</v>
      </c>
    </row>
    <row r="39" spans="1:7" s="34" customFormat="1" ht="24.75" customHeight="1">
      <c r="A39" s="43" t="s">
        <v>74</v>
      </c>
      <c r="B39" s="44" t="s">
        <v>75</v>
      </c>
      <c r="C39" s="45">
        <f>'TRE-AP'!$D$16</f>
        <v>910.08</v>
      </c>
      <c r="D39" s="45">
        <f>'TRE-AP'!$D$17</f>
        <v>719.62</v>
      </c>
      <c r="E39" s="45">
        <f>'UO_MEDIA_BEN-AT'!E39</f>
        <v>0</v>
      </c>
      <c r="F39" s="45">
        <v>0</v>
      </c>
      <c r="G39" s="46">
        <f>'TRE-AP'!$D$20</f>
        <v>401.81</v>
      </c>
    </row>
    <row r="40" spans="1:7" s="34" customFormat="1" ht="30" customHeight="1">
      <c r="A40" s="47">
        <v>14000</v>
      </c>
      <c r="B40" s="48" t="s">
        <v>83</v>
      </c>
      <c r="C40" s="49"/>
      <c r="D40" s="49"/>
      <c r="E40" s="50"/>
      <c r="F40" s="49"/>
      <c r="G40" s="51"/>
    </row>
    <row r="41" spans="1:7" s="52" customFormat="1" ht="69.75" customHeight="1">
      <c r="A41" s="345" t="s">
        <v>118</v>
      </c>
      <c r="B41" s="346"/>
      <c r="C41" s="53" t="s">
        <v>84</v>
      </c>
      <c r="D41" s="53" t="s">
        <v>85</v>
      </c>
      <c r="E41" s="53" t="s">
        <v>86</v>
      </c>
      <c r="F41" s="54" t="s">
        <v>87</v>
      </c>
      <c r="G41" s="55" t="s">
        <v>88</v>
      </c>
    </row>
    <row r="42" spans="1:7" s="29" customFormat="1" ht="19.5" customHeight="1">
      <c r="A42" s="30" t="s">
        <v>76</v>
      </c>
      <c r="B42" s="31"/>
      <c r="C42" s="31"/>
      <c r="D42" s="31"/>
      <c r="E42" s="31"/>
      <c r="F42" s="31"/>
      <c r="G42" s="31"/>
    </row>
    <row r="43" spans="1:7" s="29" customFormat="1" ht="19.5" customHeight="1">
      <c r="A43" s="322" t="s">
        <v>117</v>
      </c>
      <c r="B43" s="322"/>
      <c r="C43" s="322"/>
      <c r="D43" s="322"/>
      <c r="E43" s="322"/>
      <c r="F43" s="322"/>
      <c r="G43" s="322"/>
    </row>
    <row r="44" spans="1:7" s="29" customFormat="1" ht="19.5" customHeight="1">
      <c r="A44" s="322" t="s">
        <v>89</v>
      </c>
      <c r="B44" s="322"/>
      <c r="C44" s="322"/>
      <c r="D44" s="322"/>
      <c r="E44" s="322"/>
      <c r="F44" s="322"/>
      <c r="G44" s="322"/>
    </row>
    <row r="45" spans="1:7" s="29" customFormat="1" ht="19.5" customHeight="1">
      <c r="A45" s="322" t="s">
        <v>90</v>
      </c>
      <c r="B45" s="322"/>
      <c r="C45" s="322"/>
      <c r="D45" s="322"/>
      <c r="E45" s="322"/>
      <c r="F45" s="322"/>
      <c r="G45" s="322"/>
    </row>
  </sheetData>
  <mergeCells count="19">
    <mergeCell ref="A7:G7"/>
    <mergeCell ref="A1:B1"/>
    <mergeCell ref="A2:B2"/>
    <mergeCell ref="A3:B3"/>
    <mergeCell ref="A4:B4"/>
    <mergeCell ref="A5:G5"/>
    <mergeCell ref="A44:G44"/>
    <mergeCell ref="A45:G45"/>
    <mergeCell ref="A43:G43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50</v>
      </c>
      <c r="C11" s="89" t="s">
        <v>51</v>
      </c>
      <c r="D11" s="90">
        <v>871</v>
      </c>
      <c r="E11" s="90">
        <v>183</v>
      </c>
      <c r="F11" s="90">
        <v>47</v>
      </c>
      <c r="G11" s="91">
        <v>0</v>
      </c>
      <c r="H11" s="90">
        <v>1015</v>
      </c>
      <c r="I11" s="90">
        <v>1246</v>
      </c>
      <c r="J11" s="92">
        <f>H11+I11</f>
        <v>2261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871</v>
      </c>
      <c r="E12" s="93">
        <f t="shared" si="0"/>
        <v>183</v>
      </c>
      <c r="F12" s="93">
        <f t="shared" si="0"/>
        <v>47</v>
      </c>
      <c r="G12" s="93">
        <f t="shared" si="0"/>
        <v>0</v>
      </c>
      <c r="H12" s="93">
        <f t="shared" si="0"/>
        <v>1015</v>
      </c>
      <c r="I12" s="93">
        <f t="shared" si="0"/>
        <v>1246</v>
      </c>
      <c r="J12" s="94">
        <f t="shared" si="0"/>
        <v>2261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'UO_MEDIA_BEN-AT'!$E$27</f>
        <v>200.49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52</v>
      </c>
      <c r="C11" s="89" t="s">
        <v>53</v>
      </c>
      <c r="D11" s="90">
        <v>859</v>
      </c>
      <c r="E11" s="90">
        <v>154</v>
      </c>
      <c r="F11" s="90">
        <v>26</v>
      </c>
      <c r="G11" s="91">
        <v>0</v>
      </c>
      <c r="H11" s="90">
        <v>898</v>
      </c>
      <c r="I11" s="90">
        <v>1078</v>
      </c>
      <c r="J11" s="92">
        <f>H11+I11</f>
        <v>1976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859</v>
      </c>
      <c r="E12" s="93">
        <f t="shared" si="0"/>
        <v>154</v>
      </c>
      <c r="F12" s="93">
        <f t="shared" si="0"/>
        <v>26</v>
      </c>
      <c r="G12" s="93">
        <f t="shared" si="0"/>
        <v>0</v>
      </c>
      <c r="H12" s="93">
        <f t="shared" si="0"/>
        <v>898</v>
      </c>
      <c r="I12" s="93">
        <f t="shared" si="0"/>
        <v>1078</v>
      </c>
      <c r="J12" s="94">
        <f t="shared" si="0"/>
        <v>1976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'UO_MEDIA_BEN-AT'!$E$28</f>
        <v>561.84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54</v>
      </c>
      <c r="C11" s="89" t="s">
        <v>55</v>
      </c>
      <c r="D11" s="90">
        <v>478</v>
      </c>
      <c r="E11" s="90">
        <v>106</v>
      </c>
      <c r="F11" s="90">
        <v>9</v>
      </c>
      <c r="G11" s="91">
        <v>0</v>
      </c>
      <c r="H11" s="90">
        <v>496</v>
      </c>
      <c r="I11" s="90">
        <v>843</v>
      </c>
      <c r="J11" s="92">
        <f>H11+I11</f>
        <v>1339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478</v>
      </c>
      <c r="E12" s="93">
        <f t="shared" si="0"/>
        <v>106</v>
      </c>
      <c r="F12" s="93">
        <f t="shared" si="0"/>
        <v>9</v>
      </c>
      <c r="G12" s="93">
        <f t="shared" si="0"/>
        <v>0</v>
      </c>
      <c r="H12" s="93">
        <f t="shared" si="0"/>
        <v>496</v>
      </c>
      <c r="I12" s="93">
        <f t="shared" si="0"/>
        <v>843</v>
      </c>
      <c r="J12" s="94">
        <f t="shared" si="0"/>
        <v>1339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'UO_MEDIA_BEN-AT'!$E$29</f>
        <v>350.02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56</v>
      </c>
      <c r="C11" s="89" t="s">
        <v>57</v>
      </c>
      <c r="D11" s="90">
        <v>1288</v>
      </c>
      <c r="E11" s="90">
        <v>205</v>
      </c>
      <c r="F11" s="90">
        <v>394</v>
      </c>
      <c r="G11" s="91">
        <v>0</v>
      </c>
      <c r="H11" s="90">
        <v>1674</v>
      </c>
      <c r="I11" s="90">
        <v>2197</v>
      </c>
      <c r="J11" s="92">
        <f>H11+I11</f>
        <v>3871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1288</v>
      </c>
      <c r="E12" s="93">
        <f t="shared" si="0"/>
        <v>205</v>
      </c>
      <c r="F12" s="93">
        <f t="shared" si="0"/>
        <v>394</v>
      </c>
      <c r="G12" s="93">
        <f t="shared" si="0"/>
        <v>0</v>
      </c>
      <c r="H12" s="93">
        <f t="shared" si="0"/>
        <v>1674</v>
      </c>
      <c r="I12" s="93">
        <f t="shared" si="0"/>
        <v>2197</v>
      </c>
      <c r="J12" s="94">
        <f t="shared" si="0"/>
        <v>3871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'UO_MEDIA_BEN-AT'!$E$30</f>
        <v>75.55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58</v>
      </c>
      <c r="C11" s="89" t="s">
        <v>59</v>
      </c>
      <c r="D11" s="90">
        <v>472</v>
      </c>
      <c r="E11" s="90">
        <v>93</v>
      </c>
      <c r="F11" s="90">
        <v>0</v>
      </c>
      <c r="G11" s="91">
        <v>0</v>
      </c>
      <c r="H11" s="90">
        <v>447</v>
      </c>
      <c r="I11" s="90">
        <v>655</v>
      </c>
      <c r="J11" s="92">
        <f>H11+I11</f>
        <v>1102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472</v>
      </c>
      <c r="E12" s="93">
        <f t="shared" si="0"/>
        <v>93</v>
      </c>
      <c r="F12" s="93">
        <f t="shared" si="0"/>
        <v>0</v>
      </c>
      <c r="G12" s="93">
        <f t="shared" si="0"/>
        <v>0</v>
      </c>
      <c r="H12" s="93">
        <f t="shared" si="0"/>
        <v>447</v>
      </c>
      <c r="I12" s="93">
        <f t="shared" si="0"/>
        <v>655</v>
      </c>
      <c r="J12" s="94">
        <f t="shared" si="0"/>
        <v>1102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'UO_MEDIA_BEN-AT'!$E$31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31"/>
      <c r="B1" s="132" t="s">
        <v>0</v>
      </c>
      <c r="C1" s="131"/>
      <c r="D1" s="131"/>
      <c r="E1" s="131"/>
      <c r="F1" s="131"/>
      <c r="G1" s="131"/>
      <c r="H1" s="131"/>
      <c r="I1" s="131"/>
      <c r="J1" s="131"/>
    </row>
    <row r="2" spans="1:10" ht="30" customHeight="1">
      <c r="A2" s="133"/>
      <c r="B2" s="133" t="s">
        <v>1</v>
      </c>
      <c r="C2" s="134" t="s">
        <v>2</v>
      </c>
      <c r="D2" s="133"/>
      <c r="E2" s="133"/>
      <c r="F2" s="133"/>
      <c r="G2" s="133"/>
      <c r="H2" s="133"/>
      <c r="I2" s="133"/>
      <c r="J2" s="133"/>
    </row>
    <row r="3" spans="1:10" ht="30" customHeight="1">
      <c r="A3" s="133"/>
      <c r="B3" s="133" t="s">
        <v>3</v>
      </c>
      <c r="C3" s="135" t="s">
        <v>61</v>
      </c>
      <c r="D3" s="133"/>
      <c r="E3" s="133"/>
      <c r="F3" s="133"/>
      <c r="G3" s="133"/>
      <c r="H3" s="133"/>
      <c r="I3" s="133"/>
      <c r="J3" s="133"/>
    </row>
    <row r="4" spans="1:10" ht="30" customHeight="1">
      <c r="A4" s="133"/>
      <c r="B4" s="133" t="s">
        <v>5</v>
      </c>
      <c r="C4" s="136" t="s">
        <v>101</v>
      </c>
      <c r="D4" s="137" t="s">
        <v>114</v>
      </c>
      <c r="E4" s="133"/>
      <c r="F4" s="133"/>
      <c r="G4" s="133"/>
      <c r="H4" s="133"/>
      <c r="I4" s="133"/>
      <c r="J4" s="133"/>
    </row>
    <row r="5" spans="1:10" ht="39.75" customHeight="1">
      <c r="A5" s="138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133"/>
      <c r="B6" s="139"/>
      <c r="C6" s="139"/>
      <c r="D6" s="139"/>
      <c r="E6" s="139"/>
      <c r="F6" s="139"/>
      <c r="G6" s="139"/>
      <c r="H6" s="139"/>
      <c r="I6" s="139"/>
      <c r="J6" s="139"/>
    </row>
    <row r="7" spans="1:10" ht="39.75" customHeight="1">
      <c r="A7" s="133"/>
      <c r="B7" s="134" t="s">
        <v>7</v>
      </c>
      <c r="C7" s="133"/>
      <c r="D7" s="133"/>
      <c r="E7" s="133"/>
      <c r="F7" s="133"/>
      <c r="G7" s="133"/>
      <c r="H7" s="133"/>
      <c r="I7" s="133"/>
      <c r="J7" s="133"/>
    </row>
    <row r="8" spans="1:10" ht="39.75" customHeight="1">
      <c r="A8" s="140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140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140"/>
      <c r="B10" s="334"/>
      <c r="C10" s="326"/>
      <c r="D10" s="326"/>
      <c r="E10" s="326"/>
      <c r="F10" s="326"/>
      <c r="G10" s="326"/>
      <c r="H10" s="141" t="s">
        <v>17</v>
      </c>
      <c r="I10" s="141" t="s">
        <v>18</v>
      </c>
      <c r="J10" s="142" t="s">
        <v>19</v>
      </c>
    </row>
    <row r="11" spans="1:10" ht="34.5" customHeight="1">
      <c r="A11" s="140"/>
      <c r="B11" s="143" t="s">
        <v>60</v>
      </c>
      <c r="C11" s="143" t="s">
        <v>61</v>
      </c>
      <c r="D11" s="144">
        <v>828</v>
      </c>
      <c r="E11" s="145">
        <v>134</v>
      </c>
      <c r="F11" s="146">
        <v>46</v>
      </c>
      <c r="G11" s="147">
        <v>0</v>
      </c>
      <c r="H11" s="148">
        <v>935</v>
      </c>
      <c r="I11" s="149">
        <v>981</v>
      </c>
      <c r="J11" s="150">
        <f>H11+I11</f>
        <v>1916</v>
      </c>
    </row>
    <row r="12" spans="1:10" ht="34.5" customHeight="1">
      <c r="A12" s="140"/>
      <c r="B12" s="333" t="s">
        <v>19</v>
      </c>
      <c r="C12" s="334"/>
      <c r="D12" s="151">
        <f t="shared" ref="D12:J12" si="0">SUM(D11:D11)</f>
        <v>828</v>
      </c>
      <c r="E12" s="151">
        <f t="shared" si="0"/>
        <v>134</v>
      </c>
      <c r="F12" s="151">
        <f t="shared" si="0"/>
        <v>46</v>
      </c>
      <c r="G12" s="151">
        <f t="shared" si="0"/>
        <v>0</v>
      </c>
      <c r="H12" s="151">
        <f t="shared" si="0"/>
        <v>935</v>
      </c>
      <c r="I12" s="151">
        <f t="shared" si="0"/>
        <v>981</v>
      </c>
      <c r="J12" s="152">
        <f t="shared" si="0"/>
        <v>1916</v>
      </c>
    </row>
    <row r="13" spans="1:10" ht="30" customHeight="1">
      <c r="A13" s="140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140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140"/>
      <c r="B15" s="333" t="s">
        <v>103</v>
      </c>
      <c r="C15" s="334"/>
      <c r="D15" s="14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140"/>
      <c r="B16" s="358" t="s">
        <v>79</v>
      </c>
      <c r="C16" s="359"/>
      <c r="D16" s="153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140"/>
      <c r="B17" s="358" t="s">
        <v>80</v>
      </c>
      <c r="C17" s="359"/>
      <c r="D17" s="153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140"/>
      <c r="B18" s="358" t="s">
        <v>108</v>
      </c>
      <c r="C18" s="359"/>
      <c r="D18" s="320">
        <f>'UO_MEDIA_BEN-AT'!$E$32</f>
        <v>273.64999999999998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140"/>
      <c r="B19" s="358" t="s">
        <v>82</v>
      </c>
      <c r="C19" s="359"/>
      <c r="D19" s="154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140"/>
      <c r="B20" s="358" t="s">
        <v>112</v>
      </c>
      <c r="C20" s="359"/>
      <c r="D20" s="153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140"/>
      <c r="B21" s="155"/>
      <c r="C21" s="155"/>
      <c r="D21" s="155"/>
      <c r="E21" s="156"/>
      <c r="F21" s="156"/>
      <c r="G21" s="156"/>
      <c r="H21" s="156"/>
      <c r="I21" s="156"/>
      <c r="J21" s="156"/>
    </row>
    <row r="22" spans="1:10" ht="15" customHeight="1">
      <c r="A22" s="140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</row>
    <row r="24" spans="1:10" ht="15" customHeight="1">
      <c r="A24" s="140"/>
      <c r="B24" s="140"/>
      <c r="C24" s="140"/>
      <c r="D24" s="140"/>
      <c r="E24" s="140"/>
      <c r="F24" s="140"/>
      <c r="G24" s="140"/>
      <c r="H24" s="157"/>
      <c r="I24" s="140"/>
      <c r="J24" s="140"/>
    </row>
    <row r="25" spans="1:10" ht="15" customHeight="1">
      <c r="A25" s="140"/>
      <c r="B25" s="140"/>
      <c r="C25" s="140"/>
      <c r="D25" s="140"/>
      <c r="E25" s="140"/>
      <c r="F25" s="140"/>
      <c r="G25" s="140"/>
      <c r="H25" s="140"/>
      <c r="I25" s="140"/>
      <c r="J25" s="14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58"/>
      <c r="B1" s="159" t="s">
        <v>0</v>
      </c>
      <c r="C1" s="158"/>
      <c r="D1" s="158"/>
      <c r="E1" s="158"/>
      <c r="F1" s="158"/>
      <c r="G1" s="158"/>
      <c r="H1" s="158"/>
      <c r="I1" s="158"/>
      <c r="J1" s="158"/>
    </row>
    <row r="2" spans="1:10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</row>
    <row r="3" spans="1:10" ht="30" customHeight="1">
      <c r="A3" s="160"/>
      <c r="B3" s="160" t="s">
        <v>3</v>
      </c>
      <c r="C3" s="162" t="s">
        <v>63</v>
      </c>
      <c r="D3" s="160"/>
      <c r="E3" s="160"/>
      <c r="F3" s="160"/>
      <c r="G3" s="160"/>
      <c r="H3" s="160"/>
      <c r="I3" s="160"/>
      <c r="J3" s="160"/>
    </row>
    <row r="4" spans="1:10" ht="30" customHeight="1">
      <c r="A4" s="160"/>
      <c r="B4" s="160" t="s">
        <v>5</v>
      </c>
      <c r="C4" s="163" t="s">
        <v>101</v>
      </c>
      <c r="D4" s="164" t="s">
        <v>114</v>
      </c>
      <c r="E4" s="160"/>
      <c r="F4" s="160"/>
      <c r="G4" s="160"/>
      <c r="H4" s="160"/>
      <c r="I4" s="160"/>
      <c r="J4" s="160"/>
    </row>
    <row r="5" spans="1:10" ht="39.75" customHeight="1">
      <c r="A5" s="165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160"/>
      <c r="B6" s="166"/>
      <c r="C6" s="166"/>
      <c r="D6" s="166"/>
      <c r="E6" s="166"/>
      <c r="F6" s="166"/>
      <c r="G6" s="166"/>
      <c r="H6" s="166"/>
      <c r="I6" s="166"/>
      <c r="J6" s="166"/>
    </row>
    <row r="7" spans="1:10" ht="39.75" customHeight="1">
      <c r="A7" s="160"/>
      <c r="B7" s="161" t="s">
        <v>7</v>
      </c>
      <c r="C7" s="160"/>
      <c r="D7" s="160"/>
      <c r="E7" s="160"/>
      <c r="F7" s="160"/>
      <c r="G7" s="160"/>
      <c r="H7" s="160"/>
      <c r="I7" s="160"/>
      <c r="J7" s="160"/>
    </row>
    <row r="8" spans="1:10" ht="39.75" customHeight="1">
      <c r="A8" s="167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167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167"/>
      <c r="B10" s="334"/>
      <c r="C10" s="326"/>
      <c r="D10" s="326"/>
      <c r="E10" s="326"/>
      <c r="F10" s="326"/>
      <c r="G10" s="326"/>
      <c r="H10" s="168" t="s">
        <v>17</v>
      </c>
      <c r="I10" s="168" t="s">
        <v>18</v>
      </c>
      <c r="J10" s="169" t="s">
        <v>19</v>
      </c>
    </row>
    <row r="11" spans="1:10" ht="34.5" customHeight="1">
      <c r="A11" s="167"/>
      <c r="B11" s="170" t="s">
        <v>62</v>
      </c>
      <c r="C11" s="170" t="s">
        <v>63</v>
      </c>
      <c r="D11" s="171">
        <v>240</v>
      </c>
      <c r="E11" s="172">
        <v>59</v>
      </c>
      <c r="F11" s="173">
        <v>0</v>
      </c>
      <c r="G11" s="174">
        <v>0</v>
      </c>
      <c r="H11" s="175">
        <v>237</v>
      </c>
      <c r="I11" s="176">
        <v>352</v>
      </c>
      <c r="J11" s="177">
        <f>H11+I11</f>
        <v>589</v>
      </c>
    </row>
    <row r="12" spans="1:10" ht="34.5" customHeight="1">
      <c r="A12" s="167"/>
      <c r="B12" s="333" t="s">
        <v>19</v>
      </c>
      <c r="C12" s="334"/>
      <c r="D12" s="178">
        <f t="shared" ref="D12:J12" si="0">SUM(D11:D11)</f>
        <v>240</v>
      </c>
      <c r="E12" s="178">
        <f t="shared" si="0"/>
        <v>59</v>
      </c>
      <c r="F12" s="178">
        <f t="shared" si="0"/>
        <v>0</v>
      </c>
      <c r="G12" s="178">
        <f t="shared" si="0"/>
        <v>0</v>
      </c>
      <c r="H12" s="178">
        <f t="shared" si="0"/>
        <v>237</v>
      </c>
      <c r="I12" s="178">
        <f t="shared" si="0"/>
        <v>352</v>
      </c>
      <c r="J12" s="179">
        <f t="shared" si="0"/>
        <v>589</v>
      </c>
    </row>
    <row r="13" spans="1:10" ht="30" customHeight="1">
      <c r="A13" s="167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167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167"/>
      <c r="B15" s="333" t="s">
        <v>103</v>
      </c>
      <c r="C15" s="334"/>
      <c r="D15" s="168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167"/>
      <c r="B16" s="358" t="s">
        <v>79</v>
      </c>
      <c r="C16" s="359"/>
      <c r="D16" s="180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167"/>
      <c r="B17" s="358" t="s">
        <v>80</v>
      </c>
      <c r="C17" s="359"/>
      <c r="D17" s="180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167"/>
      <c r="B18" s="358" t="s">
        <v>108</v>
      </c>
      <c r="C18" s="359"/>
      <c r="D18" s="320">
        <f>'UO_MEDIA_BEN-AT'!$E$33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167"/>
      <c r="B19" s="358" t="s">
        <v>82</v>
      </c>
      <c r="C19" s="359"/>
      <c r="D19" s="181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167"/>
      <c r="B20" s="358" t="s">
        <v>112</v>
      </c>
      <c r="C20" s="359"/>
      <c r="D20" s="180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167"/>
      <c r="B21" s="182"/>
      <c r="C21" s="182"/>
      <c r="D21" s="182"/>
      <c r="E21" s="183"/>
      <c r="F21" s="183"/>
      <c r="G21" s="183"/>
      <c r="H21" s="183"/>
      <c r="I21" s="183"/>
      <c r="J21" s="183"/>
    </row>
    <row r="22" spans="1:10" ht="15" customHeight="1">
      <c r="A22" s="167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167"/>
      <c r="B23" s="167"/>
      <c r="C23" s="167"/>
      <c r="D23" s="167"/>
      <c r="E23" s="167"/>
      <c r="F23" s="167"/>
      <c r="G23" s="167"/>
      <c r="H23" s="167"/>
      <c r="I23" s="167"/>
      <c r="J23" s="167"/>
    </row>
    <row r="24" spans="1:10" ht="15" customHeight="1">
      <c r="A24" s="167"/>
      <c r="B24" s="167"/>
      <c r="C24" s="167"/>
      <c r="D24" s="167"/>
      <c r="E24" s="167"/>
      <c r="F24" s="167"/>
      <c r="G24" s="167"/>
      <c r="H24" s="184"/>
      <c r="I24" s="167"/>
      <c r="J24" s="167"/>
    </row>
    <row r="25" spans="1:10" ht="15" customHeight="1">
      <c r="A25" s="167"/>
      <c r="B25" s="167"/>
      <c r="C25" s="167"/>
      <c r="D25" s="167"/>
      <c r="E25" s="167"/>
      <c r="F25" s="167"/>
      <c r="G25" s="167"/>
      <c r="H25" s="167"/>
      <c r="I25" s="167"/>
      <c r="J25" s="167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85"/>
      <c r="B1" s="186" t="s">
        <v>0</v>
      </c>
      <c r="C1" s="185"/>
      <c r="D1" s="185"/>
      <c r="E1" s="185"/>
      <c r="F1" s="185"/>
      <c r="G1" s="185"/>
      <c r="H1" s="185"/>
      <c r="I1" s="185"/>
      <c r="J1" s="185"/>
    </row>
    <row r="2" spans="1:10" ht="30" customHeight="1">
      <c r="A2" s="187"/>
      <c r="B2" s="187" t="s">
        <v>1</v>
      </c>
      <c r="C2" s="188" t="s">
        <v>2</v>
      </c>
      <c r="D2" s="187"/>
      <c r="E2" s="187"/>
      <c r="F2" s="187"/>
      <c r="G2" s="187"/>
      <c r="H2" s="187"/>
      <c r="I2" s="187"/>
      <c r="J2" s="187"/>
    </row>
    <row r="3" spans="1:10" ht="30" customHeight="1">
      <c r="A3" s="187"/>
      <c r="B3" s="187" t="s">
        <v>3</v>
      </c>
      <c r="C3" s="189" t="s">
        <v>65</v>
      </c>
      <c r="D3" s="187"/>
      <c r="E3" s="187"/>
      <c r="F3" s="187"/>
      <c r="G3" s="187"/>
      <c r="H3" s="187"/>
      <c r="I3" s="187"/>
      <c r="J3" s="187"/>
    </row>
    <row r="4" spans="1:10" ht="30" customHeight="1">
      <c r="A4" s="187"/>
      <c r="B4" s="187" t="s">
        <v>5</v>
      </c>
      <c r="C4" s="190" t="s">
        <v>101</v>
      </c>
      <c r="D4" s="191" t="s">
        <v>114</v>
      </c>
      <c r="E4" s="187"/>
      <c r="F4" s="187"/>
      <c r="G4" s="187"/>
      <c r="H4" s="187"/>
      <c r="I4" s="187"/>
      <c r="J4" s="187"/>
    </row>
    <row r="5" spans="1:10" ht="39.75" customHeight="1">
      <c r="A5" s="192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187"/>
      <c r="B6" s="193"/>
      <c r="C6" s="193"/>
      <c r="D6" s="193"/>
      <c r="E6" s="193"/>
      <c r="F6" s="193"/>
      <c r="G6" s="193"/>
      <c r="H6" s="193"/>
      <c r="I6" s="193"/>
      <c r="J6" s="193"/>
    </row>
    <row r="7" spans="1:10" ht="39.75" customHeight="1">
      <c r="A7" s="187"/>
      <c r="B7" s="188" t="s">
        <v>7</v>
      </c>
      <c r="C7" s="187"/>
      <c r="D7" s="187"/>
      <c r="E7" s="187"/>
      <c r="F7" s="187"/>
      <c r="G7" s="187"/>
      <c r="H7" s="187"/>
      <c r="I7" s="187"/>
      <c r="J7" s="187"/>
    </row>
    <row r="8" spans="1:10" ht="39.75" customHeight="1">
      <c r="A8" s="194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194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194"/>
      <c r="B10" s="334"/>
      <c r="C10" s="326"/>
      <c r="D10" s="326"/>
      <c r="E10" s="326"/>
      <c r="F10" s="326"/>
      <c r="G10" s="326"/>
      <c r="H10" s="195" t="s">
        <v>17</v>
      </c>
      <c r="I10" s="195" t="s">
        <v>18</v>
      </c>
      <c r="J10" s="196" t="s">
        <v>19</v>
      </c>
    </row>
    <row r="11" spans="1:10" ht="34.5" customHeight="1">
      <c r="A11" s="194"/>
      <c r="B11" s="197" t="s">
        <v>64</v>
      </c>
      <c r="C11" s="197" t="s">
        <v>65</v>
      </c>
      <c r="D11" s="198">
        <v>499</v>
      </c>
      <c r="E11" s="199">
        <v>106</v>
      </c>
      <c r="F11" s="200">
        <v>0</v>
      </c>
      <c r="G11" s="201">
        <v>0</v>
      </c>
      <c r="H11" s="202">
        <v>650</v>
      </c>
      <c r="I11" s="203">
        <v>875</v>
      </c>
      <c r="J11" s="204">
        <f>H11+I11</f>
        <v>1525</v>
      </c>
    </row>
    <row r="12" spans="1:10" ht="34.5" customHeight="1">
      <c r="A12" s="194"/>
      <c r="B12" s="333" t="s">
        <v>19</v>
      </c>
      <c r="C12" s="334"/>
      <c r="D12" s="205">
        <f t="shared" ref="D12:J12" si="0">SUM(D11:D11)</f>
        <v>499</v>
      </c>
      <c r="E12" s="205">
        <f t="shared" si="0"/>
        <v>106</v>
      </c>
      <c r="F12" s="205">
        <f t="shared" si="0"/>
        <v>0</v>
      </c>
      <c r="G12" s="205">
        <f t="shared" si="0"/>
        <v>0</v>
      </c>
      <c r="H12" s="205">
        <f t="shared" si="0"/>
        <v>650</v>
      </c>
      <c r="I12" s="205">
        <f t="shared" si="0"/>
        <v>875</v>
      </c>
      <c r="J12" s="206">
        <f t="shared" si="0"/>
        <v>1525</v>
      </c>
    </row>
    <row r="13" spans="1:10" ht="30" customHeight="1">
      <c r="A13" s="194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194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194"/>
      <c r="B15" s="333" t="s">
        <v>103</v>
      </c>
      <c r="C15" s="334"/>
      <c r="D15" s="195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194"/>
      <c r="B16" s="358" t="s">
        <v>79</v>
      </c>
      <c r="C16" s="359"/>
      <c r="D16" s="207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194"/>
      <c r="B17" s="358" t="s">
        <v>80</v>
      </c>
      <c r="C17" s="359"/>
      <c r="D17" s="207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194"/>
      <c r="B18" s="358" t="s">
        <v>108</v>
      </c>
      <c r="C18" s="359"/>
      <c r="D18" s="320">
        <f>'UO_MEDIA_BEN-AT'!$E$34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194"/>
      <c r="B19" s="358" t="s">
        <v>82</v>
      </c>
      <c r="C19" s="359"/>
      <c r="D19" s="208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194"/>
      <c r="B20" s="358" t="s">
        <v>112</v>
      </c>
      <c r="C20" s="359"/>
      <c r="D20" s="207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194"/>
      <c r="B21" s="209"/>
      <c r="C21" s="209"/>
      <c r="D21" s="209"/>
      <c r="E21" s="210"/>
      <c r="F21" s="210"/>
      <c r="G21" s="210"/>
      <c r="H21" s="210"/>
      <c r="I21" s="210"/>
      <c r="J21" s="210"/>
    </row>
    <row r="22" spans="1:10" ht="15" customHeight="1">
      <c r="A22" s="194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194"/>
      <c r="B23" s="194"/>
      <c r="C23" s="194"/>
      <c r="D23" s="194"/>
      <c r="E23" s="194"/>
      <c r="F23" s="194"/>
      <c r="G23" s="194"/>
      <c r="H23" s="194"/>
      <c r="I23" s="194"/>
      <c r="J23" s="194"/>
    </row>
    <row r="24" spans="1:10" ht="15" customHeight="1">
      <c r="A24" s="194"/>
      <c r="B24" s="194"/>
      <c r="C24" s="194"/>
      <c r="D24" s="194"/>
      <c r="E24" s="194"/>
      <c r="F24" s="194"/>
      <c r="G24" s="194"/>
      <c r="H24" s="211"/>
      <c r="I24" s="194"/>
      <c r="J24" s="194"/>
    </row>
    <row r="25" spans="1:10" ht="15" customHeight="1">
      <c r="A25" s="194"/>
      <c r="B25" s="194"/>
      <c r="C25" s="194"/>
      <c r="D25" s="194"/>
      <c r="E25" s="194"/>
      <c r="F25" s="194"/>
      <c r="G25" s="194"/>
      <c r="H25" s="194"/>
      <c r="I25" s="194"/>
      <c r="J25" s="194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12"/>
      <c r="B1" s="213" t="s">
        <v>0</v>
      </c>
      <c r="C1" s="212"/>
      <c r="D1" s="212"/>
      <c r="E1" s="212"/>
      <c r="F1" s="212"/>
      <c r="G1" s="212"/>
      <c r="H1" s="212"/>
      <c r="I1" s="212"/>
      <c r="J1" s="212"/>
    </row>
    <row r="2" spans="1:10" ht="30" customHeight="1">
      <c r="A2" s="214"/>
      <c r="B2" s="214" t="s">
        <v>1</v>
      </c>
      <c r="C2" s="215" t="s">
        <v>2</v>
      </c>
      <c r="D2" s="214"/>
      <c r="E2" s="214"/>
      <c r="F2" s="214"/>
      <c r="G2" s="214"/>
      <c r="H2" s="214"/>
      <c r="I2" s="214"/>
      <c r="J2" s="214"/>
    </row>
    <row r="3" spans="1:10" ht="30" customHeight="1">
      <c r="A3" s="214"/>
      <c r="B3" s="214" t="s">
        <v>3</v>
      </c>
      <c r="C3" s="216" t="s">
        <v>67</v>
      </c>
      <c r="D3" s="214"/>
      <c r="E3" s="214"/>
      <c r="F3" s="214"/>
      <c r="G3" s="214"/>
      <c r="H3" s="214"/>
      <c r="I3" s="214"/>
      <c r="J3" s="214"/>
    </row>
    <row r="4" spans="1:10" ht="30" customHeight="1">
      <c r="A4" s="214"/>
      <c r="B4" s="214" t="s">
        <v>5</v>
      </c>
      <c r="C4" s="217" t="s">
        <v>101</v>
      </c>
      <c r="D4" s="218" t="s">
        <v>114</v>
      </c>
      <c r="E4" s="214"/>
      <c r="F4" s="214"/>
      <c r="G4" s="214"/>
      <c r="H4" s="214"/>
      <c r="I4" s="214"/>
      <c r="J4" s="214"/>
    </row>
    <row r="5" spans="1:10" ht="39.75" customHeight="1">
      <c r="A5" s="219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214"/>
      <c r="B6" s="220"/>
      <c r="C6" s="220"/>
      <c r="D6" s="220"/>
      <c r="E6" s="220"/>
      <c r="F6" s="220"/>
      <c r="G6" s="220"/>
      <c r="H6" s="220"/>
      <c r="I6" s="220"/>
      <c r="J6" s="220"/>
    </row>
    <row r="7" spans="1:10" ht="39.75" customHeight="1">
      <c r="A7" s="214"/>
      <c r="B7" s="215" t="s">
        <v>7</v>
      </c>
      <c r="C7" s="214"/>
      <c r="D7" s="214"/>
      <c r="E7" s="214"/>
      <c r="F7" s="214"/>
      <c r="G7" s="214"/>
      <c r="H7" s="214"/>
      <c r="I7" s="214"/>
      <c r="J7" s="214"/>
    </row>
    <row r="8" spans="1:10" ht="39.75" customHeight="1">
      <c r="A8" s="221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21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21"/>
      <c r="B10" s="334"/>
      <c r="C10" s="326"/>
      <c r="D10" s="326"/>
      <c r="E10" s="326"/>
      <c r="F10" s="326"/>
      <c r="G10" s="326"/>
      <c r="H10" s="222" t="s">
        <v>17</v>
      </c>
      <c r="I10" s="222" t="s">
        <v>18</v>
      </c>
      <c r="J10" s="223" t="s">
        <v>19</v>
      </c>
    </row>
    <row r="11" spans="1:10" ht="34.5" customHeight="1">
      <c r="A11" s="221"/>
      <c r="B11" s="224" t="s">
        <v>66</v>
      </c>
      <c r="C11" s="224" t="s">
        <v>67</v>
      </c>
      <c r="D11" s="225">
        <v>2087</v>
      </c>
      <c r="E11" s="226">
        <v>337</v>
      </c>
      <c r="F11" s="227">
        <v>220</v>
      </c>
      <c r="G11" s="228">
        <v>0</v>
      </c>
      <c r="H11" s="229">
        <v>2854</v>
      </c>
      <c r="I11" s="230">
        <v>3210</v>
      </c>
      <c r="J11" s="231">
        <f>H11+I11</f>
        <v>6064</v>
      </c>
    </row>
    <row r="12" spans="1:10" ht="34.5" customHeight="1">
      <c r="A12" s="221"/>
      <c r="B12" s="333" t="s">
        <v>19</v>
      </c>
      <c r="C12" s="334"/>
      <c r="D12" s="232">
        <f t="shared" ref="D12:J12" si="0">SUM(D11:D11)</f>
        <v>2087</v>
      </c>
      <c r="E12" s="232">
        <f t="shared" si="0"/>
        <v>337</v>
      </c>
      <c r="F12" s="232">
        <f t="shared" si="0"/>
        <v>220</v>
      </c>
      <c r="G12" s="232">
        <f t="shared" si="0"/>
        <v>0</v>
      </c>
      <c r="H12" s="232">
        <f t="shared" si="0"/>
        <v>2854</v>
      </c>
      <c r="I12" s="232">
        <f t="shared" si="0"/>
        <v>3210</v>
      </c>
      <c r="J12" s="233">
        <f t="shared" si="0"/>
        <v>6064</v>
      </c>
    </row>
    <row r="13" spans="1:10" ht="30" customHeight="1">
      <c r="A13" s="221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21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21"/>
      <c r="B15" s="333" t="s">
        <v>103</v>
      </c>
      <c r="C15" s="334"/>
      <c r="D15" s="222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21"/>
      <c r="B16" s="358" t="s">
        <v>79</v>
      </c>
      <c r="C16" s="359"/>
      <c r="D16" s="234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21"/>
      <c r="B17" s="358" t="s">
        <v>80</v>
      </c>
      <c r="C17" s="359"/>
      <c r="D17" s="234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21"/>
      <c r="B18" s="358" t="s">
        <v>108</v>
      </c>
      <c r="C18" s="359"/>
      <c r="D18" s="320">
        <f>'UO_MEDIA_BEN-AT'!$E$35</f>
        <v>284.94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21"/>
      <c r="B19" s="358" t="s">
        <v>82</v>
      </c>
      <c r="C19" s="359"/>
      <c r="D19" s="235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21"/>
      <c r="B20" s="358" t="s">
        <v>112</v>
      </c>
      <c r="C20" s="359"/>
      <c r="D20" s="234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21"/>
      <c r="B21" s="236"/>
      <c r="C21" s="236"/>
      <c r="D21" s="236"/>
      <c r="E21" s="237"/>
      <c r="F21" s="237"/>
      <c r="G21" s="237"/>
      <c r="H21" s="237"/>
      <c r="I21" s="237"/>
      <c r="J21" s="237"/>
    </row>
    <row r="22" spans="1:10" ht="15" customHeight="1">
      <c r="A22" s="221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21"/>
      <c r="B23" s="221"/>
      <c r="C23" s="221"/>
      <c r="D23" s="221"/>
      <c r="E23" s="221"/>
      <c r="F23" s="221"/>
      <c r="G23" s="221"/>
      <c r="H23" s="221"/>
      <c r="I23" s="221"/>
      <c r="J23" s="221"/>
    </row>
    <row r="24" spans="1:10" ht="15" customHeight="1">
      <c r="A24" s="221"/>
      <c r="B24" s="221"/>
      <c r="C24" s="221"/>
      <c r="D24" s="221"/>
      <c r="E24" s="221"/>
      <c r="F24" s="221"/>
      <c r="G24" s="221"/>
      <c r="H24" s="238"/>
      <c r="I24" s="221"/>
      <c r="J24" s="221"/>
    </row>
    <row r="25" spans="1:10" ht="15" customHeight="1">
      <c r="A25" s="221"/>
      <c r="B25" s="221"/>
      <c r="C25" s="221"/>
      <c r="D25" s="221"/>
      <c r="E25" s="221"/>
      <c r="F25" s="221"/>
      <c r="G25" s="221"/>
      <c r="H25" s="221"/>
      <c r="I25" s="221"/>
      <c r="J25" s="221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39"/>
      <c r="B1" s="240" t="s">
        <v>0</v>
      </c>
      <c r="C1" s="239"/>
      <c r="D1" s="239"/>
      <c r="E1" s="239"/>
      <c r="F1" s="239"/>
      <c r="G1" s="239"/>
      <c r="H1" s="239"/>
      <c r="I1" s="239"/>
      <c r="J1" s="239"/>
    </row>
    <row r="2" spans="1:10" ht="30" customHeight="1">
      <c r="A2" s="241"/>
      <c r="B2" s="241" t="s">
        <v>1</v>
      </c>
      <c r="C2" s="242" t="s">
        <v>2</v>
      </c>
      <c r="D2" s="241"/>
      <c r="E2" s="241"/>
      <c r="F2" s="241"/>
      <c r="G2" s="241"/>
      <c r="H2" s="241"/>
      <c r="I2" s="241"/>
      <c r="J2" s="241"/>
    </row>
    <row r="3" spans="1:10" ht="30" customHeight="1">
      <c r="A3" s="241"/>
      <c r="B3" s="241" t="s">
        <v>3</v>
      </c>
      <c r="C3" s="243" t="s">
        <v>69</v>
      </c>
      <c r="D3" s="241"/>
      <c r="E3" s="241"/>
      <c r="F3" s="241"/>
      <c r="G3" s="241"/>
      <c r="H3" s="241"/>
      <c r="I3" s="241"/>
      <c r="J3" s="241"/>
    </row>
    <row r="4" spans="1:10" ht="30" customHeight="1">
      <c r="A4" s="241"/>
      <c r="B4" s="241" t="s">
        <v>5</v>
      </c>
      <c r="C4" s="244" t="s">
        <v>101</v>
      </c>
      <c r="D4" s="245" t="s">
        <v>114</v>
      </c>
      <c r="E4" s="241"/>
      <c r="F4" s="241"/>
      <c r="G4" s="241"/>
      <c r="H4" s="241"/>
      <c r="I4" s="241"/>
      <c r="J4" s="241"/>
    </row>
    <row r="5" spans="1:10" ht="39.75" customHeight="1">
      <c r="A5" s="246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241"/>
      <c r="B6" s="247"/>
      <c r="C6" s="247"/>
      <c r="D6" s="247"/>
      <c r="E6" s="247"/>
      <c r="F6" s="247"/>
      <c r="G6" s="247"/>
      <c r="H6" s="247"/>
      <c r="I6" s="247"/>
      <c r="J6" s="247"/>
    </row>
    <row r="7" spans="1:10" ht="39.75" customHeight="1">
      <c r="A7" s="241"/>
      <c r="B7" s="242" t="s">
        <v>7</v>
      </c>
      <c r="C7" s="241"/>
      <c r="D7" s="241"/>
      <c r="E7" s="241"/>
      <c r="F7" s="241"/>
      <c r="G7" s="241"/>
      <c r="H7" s="241"/>
      <c r="I7" s="241"/>
      <c r="J7" s="241"/>
    </row>
    <row r="8" spans="1:10" ht="39.75" customHeight="1">
      <c r="A8" s="248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48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48"/>
      <c r="B10" s="334"/>
      <c r="C10" s="326"/>
      <c r="D10" s="326"/>
      <c r="E10" s="326"/>
      <c r="F10" s="326"/>
      <c r="G10" s="326"/>
      <c r="H10" s="249" t="s">
        <v>17</v>
      </c>
      <c r="I10" s="249" t="s">
        <v>18</v>
      </c>
      <c r="J10" s="250" t="s">
        <v>19</v>
      </c>
    </row>
    <row r="11" spans="1:10" ht="34.5" customHeight="1">
      <c r="A11" s="248"/>
      <c r="B11" s="251" t="s">
        <v>68</v>
      </c>
      <c r="C11" s="251" t="s">
        <v>69</v>
      </c>
      <c r="D11" s="252">
        <v>263</v>
      </c>
      <c r="E11" s="253">
        <v>39</v>
      </c>
      <c r="F11" s="254">
        <v>21</v>
      </c>
      <c r="G11" s="255">
        <v>0</v>
      </c>
      <c r="H11" s="256">
        <v>271</v>
      </c>
      <c r="I11" s="257">
        <v>367</v>
      </c>
      <c r="J11" s="258">
        <f>H11+I11</f>
        <v>638</v>
      </c>
    </row>
    <row r="12" spans="1:10" ht="34.5" customHeight="1">
      <c r="A12" s="248"/>
      <c r="B12" s="333" t="s">
        <v>19</v>
      </c>
      <c r="C12" s="334"/>
      <c r="D12" s="259">
        <f t="shared" ref="D12:J12" si="0">SUM(D11:D11)</f>
        <v>263</v>
      </c>
      <c r="E12" s="259">
        <f t="shared" si="0"/>
        <v>39</v>
      </c>
      <c r="F12" s="259">
        <f t="shared" si="0"/>
        <v>21</v>
      </c>
      <c r="G12" s="259">
        <f t="shared" si="0"/>
        <v>0</v>
      </c>
      <c r="H12" s="259">
        <f t="shared" si="0"/>
        <v>271</v>
      </c>
      <c r="I12" s="259">
        <f t="shared" si="0"/>
        <v>367</v>
      </c>
      <c r="J12" s="260">
        <f t="shared" si="0"/>
        <v>638</v>
      </c>
    </row>
    <row r="13" spans="1:10" ht="30" customHeight="1">
      <c r="A13" s="248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48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48"/>
      <c r="B15" s="333" t="s">
        <v>103</v>
      </c>
      <c r="C15" s="334"/>
      <c r="D15" s="249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48"/>
      <c r="B16" s="358" t="s">
        <v>79</v>
      </c>
      <c r="C16" s="359"/>
      <c r="D16" s="261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48"/>
      <c r="B17" s="358" t="s">
        <v>80</v>
      </c>
      <c r="C17" s="359"/>
      <c r="D17" s="261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48"/>
      <c r="B18" s="358" t="s">
        <v>108</v>
      </c>
      <c r="C18" s="359"/>
      <c r="D18" s="320">
        <f>'UO_MEDIA_BEN-AT'!$E$36</f>
        <v>412.61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48"/>
      <c r="B19" s="358" t="s">
        <v>82</v>
      </c>
      <c r="C19" s="359"/>
      <c r="D19" s="262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48"/>
      <c r="B20" s="358" t="s">
        <v>112</v>
      </c>
      <c r="C20" s="359"/>
      <c r="D20" s="261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48"/>
      <c r="B21" s="263"/>
      <c r="C21" s="263"/>
      <c r="D21" s="263"/>
      <c r="E21" s="264"/>
      <c r="F21" s="264"/>
      <c r="G21" s="264"/>
      <c r="H21" s="264"/>
      <c r="I21" s="264"/>
      <c r="J21" s="264"/>
    </row>
    <row r="22" spans="1:10" ht="15" customHeight="1">
      <c r="A22" s="248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48"/>
      <c r="B23" s="248"/>
      <c r="C23" s="248"/>
      <c r="D23" s="248"/>
      <c r="E23" s="248"/>
      <c r="F23" s="248"/>
      <c r="G23" s="248"/>
      <c r="H23" s="248"/>
      <c r="I23" s="248"/>
      <c r="J23" s="248"/>
    </row>
    <row r="24" spans="1:10" ht="15" customHeight="1">
      <c r="A24" s="248"/>
      <c r="B24" s="248"/>
      <c r="C24" s="248"/>
      <c r="D24" s="248"/>
      <c r="E24" s="248"/>
      <c r="F24" s="248"/>
      <c r="G24" s="248"/>
      <c r="H24" s="265"/>
      <c r="I24" s="248"/>
      <c r="J24" s="248"/>
    </row>
    <row r="25" spans="1:10" ht="15" customHeight="1">
      <c r="A25" s="248"/>
      <c r="B25" s="248"/>
      <c r="C25" s="248"/>
      <c r="D25" s="248"/>
      <c r="E25" s="248"/>
      <c r="F25" s="248"/>
      <c r="G25" s="248"/>
      <c r="H25" s="248"/>
      <c r="I25" s="248"/>
      <c r="J25" s="248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5" workbookViewId="0">
      <selection activeCell="H40" sqref="H40"/>
    </sheetView>
  </sheetViews>
  <sheetFormatPr defaultRowHeight="12.75"/>
  <cols>
    <col min="1" max="2" width="20.7109375" style="87" customWidth="1"/>
    <col min="3" max="5" width="30.7109375" style="87" customWidth="1"/>
    <col min="6" max="6" width="9.140625" style="87"/>
    <col min="7" max="7" width="18" style="87" customWidth="1"/>
    <col min="8" max="8" width="14.85546875" style="87" customWidth="1"/>
    <col min="9" max="16384" width="9.140625" style="87"/>
  </cols>
  <sheetData>
    <row r="1" spans="1:8" s="4" customFormat="1" ht="30" customHeight="1">
      <c r="A1" s="4" t="s">
        <v>0</v>
      </c>
    </row>
    <row r="2" spans="1:8" s="4" customFormat="1" ht="30" customHeight="1">
      <c r="A2" s="352" t="s">
        <v>1</v>
      </c>
      <c r="B2" s="352"/>
      <c r="C2" s="7" t="s">
        <v>2</v>
      </c>
      <c r="D2" s="6"/>
    </row>
    <row r="3" spans="1:8" s="4" customFormat="1" ht="30" customHeight="1">
      <c r="A3" s="352" t="s">
        <v>3</v>
      </c>
      <c r="B3" s="352"/>
      <c r="C3" s="7" t="s">
        <v>4</v>
      </c>
      <c r="D3" s="6"/>
    </row>
    <row r="4" spans="1:8" s="4" customFormat="1" ht="39.75" customHeight="1">
      <c r="A4" s="5" t="s">
        <v>5</v>
      </c>
      <c r="B4" s="6"/>
      <c r="C4" s="8" t="str">
        <f>JE!C4</f>
        <v>ABRIL</v>
      </c>
      <c r="D4" s="8">
        <f>JE!D4</f>
        <v>2022</v>
      </c>
    </row>
    <row r="5" spans="1:8" ht="15" customHeight="1"/>
    <row r="6" spans="1:8" s="3" customFormat="1" ht="30" customHeight="1">
      <c r="A6" s="353" t="s">
        <v>91</v>
      </c>
      <c r="B6" s="353"/>
      <c r="C6" s="353"/>
      <c r="D6" s="353"/>
      <c r="E6" s="353"/>
    </row>
    <row r="7" spans="1:8" ht="15" customHeight="1">
      <c r="A7" s="56"/>
      <c r="B7" s="56"/>
      <c r="C7" s="56"/>
      <c r="D7" s="56"/>
      <c r="E7" s="56"/>
    </row>
    <row r="8" spans="1:8" ht="15" customHeight="1"/>
    <row r="9" spans="1:8" ht="39.75" customHeight="1">
      <c r="A9" s="350" t="s">
        <v>8</v>
      </c>
      <c r="B9" s="351"/>
      <c r="C9" s="354" t="s">
        <v>92</v>
      </c>
      <c r="D9" s="355"/>
      <c r="E9" s="57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4</v>
      </c>
    </row>
    <row r="10" spans="1:8" ht="30" customHeight="1">
      <c r="A10" s="350" t="s">
        <v>10</v>
      </c>
      <c r="B10" s="351" t="s">
        <v>11</v>
      </c>
      <c r="C10" s="58" t="s">
        <v>14</v>
      </c>
      <c r="D10" s="58" t="s">
        <v>93</v>
      </c>
      <c r="E10" s="59" t="s">
        <v>94</v>
      </c>
    </row>
    <row r="11" spans="1:8" ht="15" customHeight="1">
      <c r="A11" s="350"/>
      <c r="B11" s="351"/>
      <c r="C11" s="60" t="s">
        <v>95</v>
      </c>
      <c r="D11" s="60" t="s">
        <v>96</v>
      </c>
      <c r="E11" s="61" t="s">
        <v>97</v>
      </c>
      <c r="G11" s="62" t="s">
        <v>98</v>
      </c>
      <c r="H11" s="62"/>
    </row>
    <row r="12" spans="1:8" s="63" customFormat="1" ht="24.75" customHeight="1">
      <c r="A12" s="64" t="s">
        <v>20</v>
      </c>
      <c r="B12" s="65" t="s">
        <v>21</v>
      </c>
      <c r="C12" s="66">
        <f>QTDE_BENEFICIÁRIOS_JE!E11</f>
        <v>4</v>
      </c>
      <c r="D12" s="67">
        <v>1673.5000000000002</v>
      </c>
      <c r="E12" s="68">
        <f t="shared" ref="E12:E40" si="0">ROUND(IFERROR((D12/C12)/$E$9,0),2)</f>
        <v>104.59</v>
      </c>
      <c r="G12" s="69">
        <f>TSE!$D$18</f>
        <v>104.59</v>
      </c>
      <c r="H12" s="70">
        <f t="shared" ref="H12:H40" si="1">E12-G12</f>
        <v>0</v>
      </c>
    </row>
    <row r="13" spans="1:8" s="63" customFormat="1" ht="24.75" customHeight="1">
      <c r="A13" s="71" t="s">
        <v>22</v>
      </c>
      <c r="B13" s="72" t="s">
        <v>23</v>
      </c>
      <c r="C13" s="73">
        <f>QTDE_BENEFICIÁRIOS_JE!E12</f>
        <v>0</v>
      </c>
      <c r="D13" s="74">
        <v>0</v>
      </c>
      <c r="E13" s="75">
        <f t="shared" si="0"/>
        <v>0</v>
      </c>
      <c r="G13" s="69">
        <f>'TRE-AC'!$D$18</f>
        <v>0</v>
      </c>
      <c r="H13" s="70">
        <f t="shared" si="1"/>
        <v>0</v>
      </c>
    </row>
    <row r="14" spans="1:8" s="63" customFormat="1" ht="24.75" customHeight="1">
      <c r="A14" s="71" t="s">
        <v>24</v>
      </c>
      <c r="B14" s="72" t="s">
        <v>25</v>
      </c>
      <c r="C14" s="73">
        <f>QTDE_BENEFICIÁRIOS_JE!E13</f>
        <v>37</v>
      </c>
      <c r="D14" s="74">
        <v>37627.410000000003</v>
      </c>
      <c r="E14" s="75">
        <f t="shared" si="0"/>
        <v>254.24</v>
      </c>
      <c r="G14" s="69">
        <f>'TRE-AL'!$D$18</f>
        <v>254.24</v>
      </c>
      <c r="H14" s="70">
        <f t="shared" si="1"/>
        <v>0</v>
      </c>
    </row>
    <row r="15" spans="1:8" s="63" customFormat="1" ht="24.75" customHeight="1">
      <c r="A15" s="71" t="s">
        <v>26</v>
      </c>
      <c r="B15" s="72" t="s">
        <v>27</v>
      </c>
      <c r="C15" s="73">
        <f>QTDE_BENEFICIÁRIOS_JE!E14</f>
        <v>8</v>
      </c>
      <c r="D15" s="74">
        <v>33459.01</v>
      </c>
      <c r="E15" s="75">
        <f t="shared" si="0"/>
        <v>1045.5899999999999</v>
      </c>
      <c r="G15" s="69">
        <f>'TRE-AM'!$D$18</f>
        <v>1045.5899999999999</v>
      </c>
      <c r="H15" s="70">
        <f t="shared" si="1"/>
        <v>0</v>
      </c>
    </row>
    <row r="16" spans="1:8" s="63" customFormat="1" ht="24.75" customHeight="1">
      <c r="A16" s="71" t="s">
        <v>28</v>
      </c>
      <c r="B16" s="72" t="s">
        <v>29</v>
      </c>
      <c r="C16" s="73">
        <f>QTDE_BENEFICIÁRIOS_JE!E15</f>
        <v>59</v>
      </c>
      <c r="D16" s="74">
        <v>94534.11</v>
      </c>
      <c r="E16" s="75">
        <f t="shared" si="0"/>
        <v>400.57</v>
      </c>
      <c r="G16" s="69">
        <f>'TRE-BA'!$D$18</f>
        <v>400.57</v>
      </c>
      <c r="H16" s="70">
        <f t="shared" si="1"/>
        <v>0</v>
      </c>
    </row>
    <row r="17" spans="1:8" s="63" customFormat="1" ht="24.75" customHeight="1">
      <c r="A17" s="71" t="s">
        <v>30</v>
      </c>
      <c r="B17" s="72" t="s">
        <v>31</v>
      </c>
      <c r="C17" s="73">
        <f>QTDE_BENEFICIÁRIOS_JE!E16</f>
        <v>12</v>
      </c>
      <c r="D17" s="74">
        <v>3210.8399999999997</v>
      </c>
      <c r="E17" s="75">
        <f t="shared" si="0"/>
        <v>66.89</v>
      </c>
      <c r="G17" s="69">
        <f>'TRE-CE'!$D$18</f>
        <v>66.89</v>
      </c>
      <c r="H17" s="70">
        <f t="shared" si="1"/>
        <v>0</v>
      </c>
    </row>
    <row r="18" spans="1:8" s="63" customFormat="1" ht="24.75" customHeight="1">
      <c r="A18" s="71" t="s">
        <v>32</v>
      </c>
      <c r="B18" s="72" t="s">
        <v>33</v>
      </c>
      <c r="C18" s="73">
        <f>QTDE_BENEFICIÁRIOS_JE!E17</f>
        <v>11</v>
      </c>
      <c r="D18" s="74">
        <v>3772.2400000000002</v>
      </c>
      <c r="E18" s="75">
        <f t="shared" si="0"/>
        <v>85.73</v>
      </c>
      <c r="G18" s="69">
        <f>'TRE-DF'!$D$18</f>
        <v>85.73</v>
      </c>
      <c r="H18" s="70">
        <f t="shared" si="1"/>
        <v>0</v>
      </c>
    </row>
    <row r="19" spans="1:8" s="63" customFormat="1" ht="24.75" customHeight="1">
      <c r="A19" s="71" t="s">
        <v>34</v>
      </c>
      <c r="B19" s="72" t="s">
        <v>35</v>
      </c>
      <c r="C19" s="73">
        <f>QTDE_BENEFICIÁRIOS_JE!E18</f>
        <v>2</v>
      </c>
      <c r="D19" s="74">
        <v>285.12</v>
      </c>
      <c r="E19" s="75">
        <f t="shared" si="0"/>
        <v>35.64</v>
      </c>
      <c r="G19" s="69">
        <f>'TRE-ES'!$D$18</f>
        <v>35.64</v>
      </c>
      <c r="H19" s="70">
        <f t="shared" si="1"/>
        <v>0</v>
      </c>
    </row>
    <row r="20" spans="1:8" s="63" customFormat="1" ht="24.75" customHeight="1">
      <c r="A20" s="71" t="s">
        <v>36</v>
      </c>
      <c r="B20" s="72" t="s">
        <v>37</v>
      </c>
      <c r="C20" s="73">
        <f>QTDE_BENEFICIÁRIOS_JE!E19</f>
        <v>15</v>
      </c>
      <c r="D20" s="74">
        <v>12620.77</v>
      </c>
      <c r="E20" s="75">
        <f t="shared" si="0"/>
        <v>210.35</v>
      </c>
      <c r="G20" s="69">
        <f>'TRE-GO'!$D$18</f>
        <v>210.35</v>
      </c>
      <c r="H20" s="70">
        <f t="shared" si="1"/>
        <v>0</v>
      </c>
    </row>
    <row r="21" spans="1:8" s="63" customFormat="1" ht="24.75" customHeight="1">
      <c r="A21" s="71" t="s">
        <v>38</v>
      </c>
      <c r="B21" s="72" t="s">
        <v>39</v>
      </c>
      <c r="C21" s="73">
        <f>QTDE_BENEFICIÁRIOS_JE!E20</f>
        <v>5</v>
      </c>
      <c r="D21" s="74">
        <v>4177.96</v>
      </c>
      <c r="E21" s="75">
        <f t="shared" si="0"/>
        <v>208.9</v>
      </c>
      <c r="G21" s="69">
        <f>'TRE-MA'!$D$18</f>
        <v>208.9</v>
      </c>
      <c r="H21" s="70">
        <f t="shared" si="1"/>
        <v>0</v>
      </c>
    </row>
    <row r="22" spans="1:8" s="63" customFormat="1" ht="24.75" customHeight="1">
      <c r="A22" s="71" t="s">
        <v>40</v>
      </c>
      <c r="B22" s="72" t="s">
        <v>41</v>
      </c>
      <c r="C22" s="73">
        <f>QTDE_BENEFICIÁRIOS_JE!E21</f>
        <v>0</v>
      </c>
      <c r="D22" s="74">
        <v>0</v>
      </c>
      <c r="E22" s="75">
        <f t="shared" si="0"/>
        <v>0</v>
      </c>
      <c r="G22" s="69">
        <f>'TRE-MT'!$D$18</f>
        <v>0</v>
      </c>
      <c r="H22" s="70">
        <f t="shared" si="1"/>
        <v>0</v>
      </c>
    </row>
    <row r="23" spans="1:8" s="63" customFormat="1" ht="24.75" customHeight="1">
      <c r="A23" s="71" t="s">
        <v>42</v>
      </c>
      <c r="B23" s="72" t="s">
        <v>43</v>
      </c>
      <c r="C23" s="73">
        <f>QTDE_BENEFICIÁRIOS_JE!E22</f>
        <v>0</v>
      </c>
      <c r="D23" s="74">
        <v>0</v>
      </c>
      <c r="E23" s="75">
        <f t="shared" si="0"/>
        <v>0</v>
      </c>
      <c r="G23" s="69">
        <f>'TRE-MS'!$D$18</f>
        <v>0</v>
      </c>
      <c r="H23" s="70">
        <f t="shared" si="1"/>
        <v>0</v>
      </c>
    </row>
    <row r="24" spans="1:8" s="63" customFormat="1" ht="24.75" customHeight="1">
      <c r="A24" s="71" t="s">
        <v>44</v>
      </c>
      <c r="B24" s="72" t="s">
        <v>45</v>
      </c>
      <c r="C24" s="73">
        <f>QTDE_BENEFICIÁRIOS_JE!E23</f>
        <v>91</v>
      </c>
      <c r="D24" s="74">
        <v>102742.39</v>
      </c>
      <c r="E24" s="75">
        <f t="shared" si="0"/>
        <v>282.26</v>
      </c>
      <c r="G24" s="69">
        <f>'TRE-MG'!$D$18</f>
        <v>282.26</v>
      </c>
      <c r="H24" s="70">
        <f t="shared" si="1"/>
        <v>0</v>
      </c>
    </row>
    <row r="25" spans="1:8" s="63" customFormat="1" ht="24.75" customHeight="1">
      <c r="A25" s="71" t="s">
        <v>46</v>
      </c>
      <c r="B25" s="72" t="s">
        <v>47</v>
      </c>
      <c r="C25" s="73">
        <f>QTDE_BENEFICIÁRIOS_JE!E24</f>
        <v>8</v>
      </c>
      <c r="D25" s="74">
        <v>21365.379999999997</v>
      </c>
      <c r="E25" s="75">
        <f t="shared" si="0"/>
        <v>667.67</v>
      </c>
      <c r="G25" s="69">
        <f>'TRE-PA'!$D$18</f>
        <v>667.67</v>
      </c>
      <c r="H25" s="70">
        <f t="shared" si="1"/>
        <v>0</v>
      </c>
    </row>
    <row r="26" spans="1:8" s="63" customFormat="1" ht="24.75" customHeight="1">
      <c r="A26" s="71" t="s">
        <v>48</v>
      </c>
      <c r="B26" s="72" t="s">
        <v>49</v>
      </c>
      <c r="C26" s="73">
        <f>QTDE_BENEFICIÁRIOS_JE!E25</f>
        <v>2</v>
      </c>
      <c r="D26" s="74">
        <v>1146</v>
      </c>
      <c r="E26" s="75">
        <f t="shared" si="0"/>
        <v>143.25</v>
      </c>
      <c r="G26" s="69">
        <f>'TRE-PB'!$D$18</f>
        <v>143.25</v>
      </c>
      <c r="H26" s="70">
        <f t="shared" si="1"/>
        <v>0</v>
      </c>
    </row>
    <row r="27" spans="1:8" s="63" customFormat="1" ht="24.75" customHeight="1">
      <c r="A27" s="71" t="s">
        <v>50</v>
      </c>
      <c r="B27" s="72" t="s">
        <v>51</v>
      </c>
      <c r="C27" s="73">
        <f>QTDE_BENEFICIÁRIOS_JE!E26</f>
        <v>47</v>
      </c>
      <c r="D27" s="74">
        <v>37691.58</v>
      </c>
      <c r="E27" s="75">
        <f t="shared" si="0"/>
        <v>200.49</v>
      </c>
      <c r="G27" s="69">
        <f>'TRE-PR'!$D$18</f>
        <v>200.49</v>
      </c>
      <c r="H27" s="70">
        <f t="shared" si="1"/>
        <v>0</v>
      </c>
    </row>
    <row r="28" spans="1:8" s="63" customFormat="1" ht="24.75" customHeight="1">
      <c r="A28" s="71">
        <v>14117</v>
      </c>
      <c r="B28" s="72" t="s">
        <v>53</v>
      </c>
      <c r="C28" s="73">
        <f>QTDE_BENEFICIÁRIOS_JE!E27</f>
        <v>26</v>
      </c>
      <c r="D28" s="74">
        <v>58430.900000000009</v>
      </c>
      <c r="E28" s="75">
        <f t="shared" si="0"/>
        <v>561.84</v>
      </c>
      <c r="G28" s="69">
        <f>'TRE-PE'!$D$18</f>
        <v>561.84</v>
      </c>
      <c r="H28" s="70">
        <f t="shared" si="1"/>
        <v>0</v>
      </c>
    </row>
    <row r="29" spans="1:8" s="63" customFormat="1" ht="24.75" customHeight="1">
      <c r="A29" s="71" t="s">
        <v>54</v>
      </c>
      <c r="B29" s="72" t="s">
        <v>55</v>
      </c>
      <c r="C29" s="73">
        <f>QTDE_BENEFICIÁRIOS_JE!E28</f>
        <v>9</v>
      </c>
      <c r="D29" s="74">
        <v>12600.810000000001</v>
      </c>
      <c r="E29" s="75">
        <f t="shared" si="0"/>
        <v>350.02</v>
      </c>
      <c r="G29" s="69">
        <f>'TRE-PI'!$D$18</f>
        <v>350.02</v>
      </c>
      <c r="H29" s="70">
        <f t="shared" si="1"/>
        <v>0</v>
      </c>
    </row>
    <row r="30" spans="1:8" s="63" customFormat="1" ht="24.75" customHeight="1">
      <c r="A30" s="71" t="s">
        <v>56</v>
      </c>
      <c r="B30" s="72" t="s">
        <v>57</v>
      </c>
      <c r="C30" s="73">
        <f>QTDE_BENEFICIÁRIOS_JE!E29</f>
        <v>394</v>
      </c>
      <c r="D30" s="74">
        <v>119065.71</v>
      </c>
      <c r="E30" s="75">
        <f t="shared" si="0"/>
        <v>75.55</v>
      </c>
      <c r="G30" s="69">
        <f>'TRE-RJ'!$D$18</f>
        <v>75.55</v>
      </c>
      <c r="H30" s="70">
        <f t="shared" si="1"/>
        <v>0</v>
      </c>
    </row>
    <row r="31" spans="1:8" s="63" customFormat="1" ht="24.75" customHeight="1">
      <c r="A31" s="71" t="s">
        <v>58</v>
      </c>
      <c r="B31" s="72" t="s">
        <v>59</v>
      </c>
      <c r="C31" s="73">
        <f>QTDE_BENEFICIÁRIOS_JE!E30</f>
        <v>0</v>
      </c>
      <c r="D31" s="74">
        <v>0</v>
      </c>
      <c r="E31" s="75">
        <f t="shared" si="0"/>
        <v>0</v>
      </c>
      <c r="G31" s="69">
        <f>'TRE-RN'!$D$18</f>
        <v>0</v>
      </c>
      <c r="H31" s="70">
        <f t="shared" si="1"/>
        <v>0</v>
      </c>
    </row>
    <row r="32" spans="1:8" s="63" customFormat="1" ht="24.75" customHeight="1">
      <c r="A32" s="71">
        <v>14121</v>
      </c>
      <c r="B32" s="72" t="s">
        <v>61</v>
      </c>
      <c r="C32" s="73">
        <f>QTDE_BENEFICIÁRIOS_JE!E31</f>
        <v>46</v>
      </c>
      <c r="D32" s="74">
        <v>50351.68</v>
      </c>
      <c r="E32" s="75">
        <f t="shared" si="0"/>
        <v>273.64999999999998</v>
      </c>
      <c r="G32" s="69">
        <f>'TRE-RS'!$D$18</f>
        <v>273.64999999999998</v>
      </c>
      <c r="H32" s="70">
        <f t="shared" si="1"/>
        <v>0</v>
      </c>
    </row>
    <row r="33" spans="1:8" s="63" customFormat="1" ht="24.75" customHeight="1">
      <c r="A33" s="71" t="s">
        <v>62</v>
      </c>
      <c r="B33" s="72" t="s">
        <v>63</v>
      </c>
      <c r="C33" s="73">
        <f>QTDE_BENEFICIÁRIOS_JE!E32</f>
        <v>0</v>
      </c>
      <c r="D33" s="74">
        <v>0</v>
      </c>
      <c r="E33" s="75">
        <f t="shared" si="0"/>
        <v>0</v>
      </c>
      <c r="G33" s="69">
        <f>'TRE-RO'!$D$18</f>
        <v>0</v>
      </c>
      <c r="H33" s="70">
        <f t="shared" si="1"/>
        <v>0</v>
      </c>
    </row>
    <row r="34" spans="1:8" s="63" customFormat="1" ht="24.75" customHeight="1">
      <c r="A34" s="71" t="s">
        <v>64</v>
      </c>
      <c r="B34" s="72" t="s">
        <v>65</v>
      </c>
      <c r="C34" s="73">
        <f>QTDE_BENEFICIÁRIOS_JE!E33</f>
        <v>0</v>
      </c>
      <c r="D34" s="74">
        <v>0</v>
      </c>
      <c r="E34" s="75">
        <f t="shared" si="0"/>
        <v>0</v>
      </c>
      <c r="G34" s="69">
        <f>'TRE-SC'!$D$18</f>
        <v>0</v>
      </c>
      <c r="H34" s="70">
        <f t="shared" si="1"/>
        <v>0</v>
      </c>
    </row>
    <row r="35" spans="1:8" s="63" customFormat="1" ht="24.75" customHeight="1">
      <c r="A35" s="71" t="s">
        <v>66</v>
      </c>
      <c r="B35" s="72" t="s">
        <v>67</v>
      </c>
      <c r="C35" s="73">
        <f>QTDE_BENEFICIÁRIOS_JE!E34</f>
        <v>220</v>
      </c>
      <c r="D35" s="74">
        <v>250745.74</v>
      </c>
      <c r="E35" s="75">
        <f t="shared" si="0"/>
        <v>284.94</v>
      </c>
      <c r="G35" s="69">
        <f>'TRE-SP'!$D$18</f>
        <v>284.94</v>
      </c>
      <c r="H35" s="70">
        <f t="shared" si="1"/>
        <v>0</v>
      </c>
    </row>
    <row r="36" spans="1:8" s="63" customFormat="1" ht="24.75" customHeight="1">
      <c r="A36" s="71" t="s">
        <v>68</v>
      </c>
      <c r="B36" s="72" t="s">
        <v>69</v>
      </c>
      <c r="C36" s="73">
        <f>QTDE_BENEFICIÁRIOS_JE!E35</f>
        <v>21</v>
      </c>
      <c r="D36" s="74">
        <v>34658.910000000003</v>
      </c>
      <c r="E36" s="75">
        <f t="shared" si="0"/>
        <v>412.61</v>
      </c>
      <c r="G36" s="69">
        <f>'TRE-SE'!$D$18</f>
        <v>412.61</v>
      </c>
      <c r="H36" s="70">
        <f t="shared" si="1"/>
        <v>0</v>
      </c>
    </row>
    <row r="37" spans="1:8" s="63" customFormat="1" ht="24.75" customHeight="1">
      <c r="A37" s="71" t="s">
        <v>70</v>
      </c>
      <c r="B37" s="72" t="s">
        <v>71</v>
      </c>
      <c r="C37" s="73">
        <f>QTDE_BENEFICIÁRIOS_JE!E36</f>
        <v>0</v>
      </c>
      <c r="D37" s="74">
        <v>0</v>
      </c>
      <c r="E37" s="75">
        <f t="shared" si="0"/>
        <v>0</v>
      </c>
      <c r="G37" s="69">
        <f>'TRE-TO'!$D$18</f>
        <v>0</v>
      </c>
      <c r="H37" s="70">
        <f t="shared" si="1"/>
        <v>0</v>
      </c>
    </row>
    <row r="38" spans="1:8" s="63" customFormat="1" ht="24.75" customHeight="1">
      <c r="A38" s="71" t="s">
        <v>72</v>
      </c>
      <c r="B38" s="72" t="s">
        <v>73</v>
      </c>
      <c r="C38" s="73">
        <f>QTDE_BENEFICIÁRIOS_JE!E37</f>
        <v>0</v>
      </c>
      <c r="D38" s="74">
        <v>0</v>
      </c>
      <c r="E38" s="75">
        <f t="shared" si="0"/>
        <v>0</v>
      </c>
      <c r="G38" s="69">
        <f>'TRE-RR'!$D$18</f>
        <v>0</v>
      </c>
      <c r="H38" s="70">
        <f t="shared" si="1"/>
        <v>0</v>
      </c>
    </row>
    <row r="39" spans="1:8" s="63" customFormat="1" ht="24.75" customHeight="1">
      <c r="A39" s="76" t="s">
        <v>74</v>
      </c>
      <c r="B39" s="77" t="s">
        <v>75</v>
      </c>
      <c r="C39" s="78">
        <f>QTDE_BENEFICIÁRIOS_JE!E38</f>
        <v>0</v>
      </c>
      <c r="D39" s="79">
        <v>0</v>
      </c>
      <c r="E39" s="80">
        <f t="shared" si="0"/>
        <v>0</v>
      </c>
      <c r="G39" s="69">
        <f>'TRE-AP'!$D$18</f>
        <v>0</v>
      </c>
      <c r="H39" s="70">
        <f t="shared" si="1"/>
        <v>0</v>
      </c>
    </row>
    <row r="40" spans="1:8" s="63" customFormat="1" ht="24.75" customHeight="1">
      <c r="A40" s="81">
        <v>14000</v>
      </c>
      <c r="B40" s="82" t="s">
        <v>99</v>
      </c>
      <c r="C40" s="83">
        <f>SUM(C12:C39)</f>
        <v>1017</v>
      </c>
      <c r="D40" s="84">
        <f>SUM(D12:D39)</f>
        <v>880160.06</v>
      </c>
      <c r="E40" s="84">
        <f t="shared" si="0"/>
        <v>216.36</v>
      </c>
      <c r="G40" s="85">
        <f>JE!$D$18</f>
        <v>216.36</v>
      </c>
      <c r="H40" s="70">
        <f t="shared" si="1"/>
        <v>0</v>
      </c>
    </row>
    <row r="41" spans="1:8">
      <c r="D41" s="86"/>
    </row>
    <row r="42" spans="1:8">
      <c r="D42" s="86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66"/>
      <c r="B1" s="267" t="s">
        <v>0</v>
      </c>
      <c r="C1" s="266"/>
      <c r="D1" s="266"/>
      <c r="E1" s="266"/>
      <c r="F1" s="266"/>
      <c r="G1" s="266"/>
      <c r="H1" s="266"/>
      <c r="I1" s="266"/>
      <c r="J1" s="266"/>
    </row>
    <row r="2" spans="1:10" ht="30" customHeight="1">
      <c r="A2" s="268"/>
      <c r="B2" s="268" t="s">
        <v>1</v>
      </c>
      <c r="C2" s="269" t="s">
        <v>2</v>
      </c>
      <c r="D2" s="268"/>
      <c r="E2" s="268"/>
      <c r="F2" s="268"/>
      <c r="G2" s="268"/>
      <c r="H2" s="268"/>
      <c r="I2" s="268"/>
      <c r="J2" s="268"/>
    </row>
    <row r="3" spans="1:10" ht="30" customHeight="1">
      <c r="A3" s="268"/>
      <c r="B3" s="268" t="s">
        <v>3</v>
      </c>
      <c r="C3" s="270" t="s">
        <v>71</v>
      </c>
      <c r="D3" s="268"/>
      <c r="E3" s="268"/>
      <c r="F3" s="268"/>
      <c r="G3" s="268"/>
      <c r="H3" s="268"/>
      <c r="I3" s="268"/>
      <c r="J3" s="268"/>
    </row>
    <row r="4" spans="1:10" ht="30" customHeight="1">
      <c r="A4" s="268"/>
      <c r="B4" s="268" t="s">
        <v>5</v>
      </c>
      <c r="C4" s="271" t="s">
        <v>101</v>
      </c>
      <c r="D4" s="272" t="s">
        <v>114</v>
      </c>
      <c r="E4" s="268"/>
      <c r="F4" s="268"/>
      <c r="G4" s="268"/>
      <c r="H4" s="268"/>
      <c r="I4" s="268"/>
      <c r="J4" s="268"/>
    </row>
    <row r="5" spans="1:10" ht="39.75" customHeight="1">
      <c r="A5" s="273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268"/>
      <c r="B6" s="274"/>
      <c r="C6" s="274"/>
      <c r="D6" s="274"/>
      <c r="E6" s="274"/>
      <c r="F6" s="274"/>
      <c r="G6" s="274"/>
      <c r="H6" s="274"/>
      <c r="I6" s="274"/>
      <c r="J6" s="274"/>
    </row>
    <row r="7" spans="1:10" ht="39.75" customHeight="1">
      <c r="A7" s="268"/>
      <c r="B7" s="269" t="s">
        <v>7</v>
      </c>
      <c r="C7" s="268"/>
      <c r="D7" s="268"/>
      <c r="E7" s="268"/>
      <c r="F7" s="268"/>
      <c r="G7" s="268"/>
      <c r="H7" s="268"/>
      <c r="I7" s="268"/>
      <c r="J7" s="268"/>
    </row>
    <row r="8" spans="1:10" ht="39.75" customHeight="1">
      <c r="A8" s="275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75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75"/>
      <c r="B10" s="334"/>
      <c r="C10" s="326"/>
      <c r="D10" s="326"/>
      <c r="E10" s="326"/>
      <c r="F10" s="326"/>
      <c r="G10" s="326"/>
      <c r="H10" s="276" t="s">
        <v>17</v>
      </c>
      <c r="I10" s="276" t="s">
        <v>18</v>
      </c>
      <c r="J10" s="277" t="s">
        <v>19</v>
      </c>
    </row>
    <row r="11" spans="1:10" ht="34.5" customHeight="1">
      <c r="A11" s="275"/>
      <c r="B11" s="278" t="s">
        <v>70</v>
      </c>
      <c r="C11" s="278" t="s">
        <v>71</v>
      </c>
      <c r="D11" s="279">
        <v>254</v>
      </c>
      <c r="E11" s="280">
        <v>51</v>
      </c>
      <c r="F11" s="281">
        <v>0</v>
      </c>
      <c r="G11" s="282">
        <v>0</v>
      </c>
      <c r="H11" s="283">
        <v>249</v>
      </c>
      <c r="I11" s="284">
        <v>390</v>
      </c>
      <c r="J11" s="285">
        <f>H11+I11</f>
        <v>639</v>
      </c>
    </row>
    <row r="12" spans="1:10" ht="34.5" customHeight="1">
      <c r="A12" s="275"/>
      <c r="B12" s="333" t="s">
        <v>19</v>
      </c>
      <c r="C12" s="334"/>
      <c r="D12" s="286">
        <f t="shared" ref="D12:J12" si="0">SUM(D11:D11)</f>
        <v>254</v>
      </c>
      <c r="E12" s="286">
        <f t="shared" si="0"/>
        <v>51</v>
      </c>
      <c r="F12" s="286">
        <f t="shared" si="0"/>
        <v>0</v>
      </c>
      <c r="G12" s="286">
        <f t="shared" si="0"/>
        <v>0</v>
      </c>
      <c r="H12" s="286">
        <f t="shared" si="0"/>
        <v>249</v>
      </c>
      <c r="I12" s="286">
        <f t="shared" si="0"/>
        <v>390</v>
      </c>
      <c r="J12" s="287">
        <f t="shared" si="0"/>
        <v>639</v>
      </c>
    </row>
    <row r="13" spans="1:10" ht="30" customHeight="1">
      <c r="A13" s="275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75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75"/>
      <c r="B15" s="333" t="s">
        <v>103</v>
      </c>
      <c r="C15" s="334"/>
      <c r="D15" s="276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75"/>
      <c r="B16" s="358" t="s">
        <v>79</v>
      </c>
      <c r="C16" s="359"/>
      <c r="D16" s="288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75"/>
      <c r="B17" s="358" t="s">
        <v>80</v>
      </c>
      <c r="C17" s="359"/>
      <c r="D17" s="288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75"/>
      <c r="B18" s="358" t="s">
        <v>108</v>
      </c>
      <c r="C18" s="359"/>
      <c r="D18" s="320">
        <f>'UO_MEDIA_BEN-AT'!$E$37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75"/>
      <c r="B19" s="358" t="s">
        <v>82</v>
      </c>
      <c r="C19" s="359"/>
      <c r="D19" s="289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75"/>
      <c r="B20" s="358" t="s">
        <v>112</v>
      </c>
      <c r="C20" s="359"/>
      <c r="D20" s="288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75"/>
      <c r="B21" s="290"/>
      <c r="C21" s="290"/>
      <c r="D21" s="290"/>
      <c r="E21" s="291"/>
      <c r="F21" s="291"/>
      <c r="G21" s="291"/>
      <c r="H21" s="291"/>
      <c r="I21" s="291"/>
      <c r="J21" s="291"/>
    </row>
    <row r="22" spans="1:10" ht="15" customHeight="1">
      <c r="A22" s="275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75"/>
      <c r="B23" s="275"/>
      <c r="C23" s="275"/>
      <c r="D23" s="275"/>
      <c r="E23" s="275"/>
      <c r="F23" s="275"/>
      <c r="G23" s="275"/>
      <c r="H23" s="275"/>
      <c r="I23" s="275"/>
      <c r="J23" s="275"/>
    </row>
    <row r="24" spans="1:10" ht="15" customHeight="1">
      <c r="A24" s="275"/>
      <c r="B24" s="275"/>
      <c r="C24" s="275"/>
      <c r="D24" s="275"/>
      <c r="E24" s="275"/>
      <c r="F24" s="275"/>
      <c r="G24" s="275"/>
      <c r="H24" s="292"/>
      <c r="I24" s="275"/>
      <c r="J24" s="275"/>
    </row>
    <row r="25" spans="1:10" ht="15" customHeight="1">
      <c r="A25" s="275"/>
      <c r="B25" s="275"/>
      <c r="C25" s="275"/>
      <c r="D25" s="275"/>
      <c r="E25" s="275"/>
      <c r="F25" s="275"/>
      <c r="G25" s="275"/>
      <c r="H25" s="275"/>
      <c r="I25" s="275"/>
      <c r="J25" s="275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293"/>
      <c r="B1" s="294" t="s">
        <v>0</v>
      </c>
      <c r="C1" s="293"/>
      <c r="D1" s="293"/>
      <c r="E1" s="293"/>
      <c r="F1" s="293"/>
      <c r="G1" s="293"/>
      <c r="H1" s="293"/>
      <c r="I1" s="293"/>
      <c r="J1" s="293"/>
    </row>
    <row r="2" spans="1:10" ht="30" customHeight="1">
      <c r="A2" s="295"/>
      <c r="B2" s="295" t="s">
        <v>1</v>
      </c>
      <c r="C2" s="296" t="s">
        <v>2</v>
      </c>
      <c r="D2" s="295"/>
      <c r="E2" s="295"/>
      <c r="F2" s="295"/>
      <c r="G2" s="295"/>
      <c r="H2" s="295"/>
      <c r="I2" s="295"/>
      <c r="J2" s="295"/>
    </row>
    <row r="3" spans="1:10" ht="30" customHeight="1">
      <c r="A3" s="295"/>
      <c r="B3" s="295" t="s">
        <v>3</v>
      </c>
      <c r="C3" s="297" t="s">
        <v>73</v>
      </c>
      <c r="D3" s="295"/>
      <c r="E3" s="295"/>
      <c r="F3" s="295"/>
      <c r="G3" s="295"/>
      <c r="H3" s="295"/>
      <c r="I3" s="295"/>
      <c r="J3" s="295"/>
    </row>
    <row r="4" spans="1:10" ht="30" customHeight="1">
      <c r="A4" s="295"/>
      <c r="B4" s="295" t="s">
        <v>5</v>
      </c>
      <c r="C4" s="298" t="s">
        <v>101</v>
      </c>
      <c r="D4" s="299" t="s">
        <v>114</v>
      </c>
      <c r="E4" s="295"/>
      <c r="F4" s="295"/>
      <c r="G4" s="295"/>
      <c r="H4" s="295"/>
      <c r="I4" s="295"/>
      <c r="J4" s="295"/>
    </row>
    <row r="5" spans="1:10" ht="39.75" customHeight="1">
      <c r="A5" s="300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295"/>
      <c r="B6" s="301"/>
      <c r="C6" s="301"/>
      <c r="D6" s="301"/>
      <c r="E6" s="301"/>
      <c r="F6" s="301"/>
      <c r="G6" s="301"/>
      <c r="H6" s="301"/>
      <c r="I6" s="301"/>
      <c r="J6" s="301"/>
    </row>
    <row r="7" spans="1:10" ht="39.75" customHeight="1">
      <c r="A7" s="295"/>
      <c r="B7" s="296" t="s">
        <v>7</v>
      </c>
      <c r="C7" s="295"/>
      <c r="D7" s="295"/>
      <c r="E7" s="295"/>
      <c r="F7" s="295"/>
      <c r="G7" s="295"/>
      <c r="H7" s="295"/>
      <c r="I7" s="295"/>
      <c r="J7" s="295"/>
    </row>
    <row r="8" spans="1:10" ht="39.75" customHeight="1">
      <c r="A8" s="302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302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302"/>
      <c r="B10" s="334"/>
      <c r="C10" s="326"/>
      <c r="D10" s="326"/>
      <c r="E10" s="326"/>
      <c r="F10" s="326"/>
      <c r="G10" s="326"/>
      <c r="H10" s="303" t="s">
        <v>17</v>
      </c>
      <c r="I10" s="303" t="s">
        <v>18</v>
      </c>
      <c r="J10" s="304" t="s">
        <v>19</v>
      </c>
    </row>
    <row r="11" spans="1:10" ht="34.5" customHeight="1">
      <c r="A11" s="302"/>
      <c r="B11" s="305" t="s">
        <v>72</v>
      </c>
      <c r="C11" s="305" t="s">
        <v>73</v>
      </c>
      <c r="D11" s="306">
        <v>128</v>
      </c>
      <c r="E11" s="307">
        <v>36</v>
      </c>
      <c r="F11" s="308">
        <v>0</v>
      </c>
      <c r="G11" s="309">
        <v>0</v>
      </c>
      <c r="H11" s="310">
        <v>158</v>
      </c>
      <c r="I11" s="311">
        <v>351</v>
      </c>
      <c r="J11" s="312">
        <f>H11+I11</f>
        <v>509</v>
      </c>
    </row>
    <row r="12" spans="1:10" ht="34.5" customHeight="1">
      <c r="A12" s="302"/>
      <c r="B12" s="333" t="s">
        <v>19</v>
      </c>
      <c r="C12" s="334"/>
      <c r="D12" s="313">
        <f t="shared" ref="D12:J12" si="0">SUM(D11:D11)</f>
        <v>128</v>
      </c>
      <c r="E12" s="313">
        <f t="shared" si="0"/>
        <v>36</v>
      </c>
      <c r="F12" s="313">
        <f t="shared" si="0"/>
        <v>0</v>
      </c>
      <c r="G12" s="313">
        <f t="shared" si="0"/>
        <v>0</v>
      </c>
      <c r="H12" s="313">
        <f t="shared" si="0"/>
        <v>158</v>
      </c>
      <c r="I12" s="313">
        <f t="shared" si="0"/>
        <v>351</v>
      </c>
      <c r="J12" s="314">
        <f t="shared" si="0"/>
        <v>509</v>
      </c>
    </row>
    <row r="13" spans="1:10" ht="30" customHeight="1">
      <c r="A13" s="302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302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302"/>
      <c r="B15" s="333" t="s">
        <v>103</v>
      </c>
      <c r="C15" s="334"/>
      <c r="D15" s="303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302"/>
      <c r="B16" s="358" t="s">
        <v>79</v>
      </c>
      <c r="C16" s="359"/>
      <c r="D16" s="31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302"/>
      <c r="B17" s="358" t="s">
        <v>80</v>
      </c>
      <c r="C17" s="359"/>
      <c r="D17" s="31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302"/>
      <c r="B18" s="358" t="s">
        <v>108</v>
      </c>
      <c r="C18" s="359"/>
      <c r="D18" s="320">
        <f>'UO_MEDIA_BEN-AT'!$E$38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302"/>
      <c r="B19" s="358" t="s">
        <v>82</v>
      </c>
      <c r="C19" s="359"/>
      <c r="D19" s="31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302"/>
      <c r="B20" s="358" t="s">
        <v>112</v>
      </c>
      <c r="C20" s="359"/>
      <c r="D20" s="31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302"/>
      <c r="B21" s="317"/>
      <c r="C21" s="317"/>
      <c r="D21" s="317"/>
      <c r="E21" s="318"/>
      <c r="F21" s="318"/>
      <c r="G21" s="318"/>
      <c r="H21" s="318"/>
      <c r="I21" s="318"/>
      <c r="J21" s="318"/>
    </row>
    <row r="22" spans="1:10" ht="15" customHeight="1">
      <c r="A22" s="302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302"/>
      <c r="B23" s="302"/>
      <c r="C23" s="302"/>
      <c r="D23" s="302"/>
      <c r="E23" s="302"/>
      <c r="F23" s="302"/>
      <c r="G23" s="302"/>
      <c r="H23" s="302"/>
      <c r="I23" s="302"/>
      <c r="J23" s="302"/>
    </row>
    <row r="24" spans="1:10" ht="15" customHeight="1">
      <c r="A24" s="302"/>
      <c r="B24" s="302"/>
      <c r="C24" s="302"/>
      <c r="D24" s="302"/>
      <c r="E24" s="302"/>
      <c r="F24" s="302"/>
      <c r="G24" s="302"/>
      <c r="H24" s="319"/>
      <c r="I24" s="302"/>
      <c r="J24" s="302"/>
    </row>
    <row r="25" spans="1:10" ht="15" customHeight="1">
      <c r="A25" s="302"/>
      <c r="B25" s="302"/>
      <c r="C25" s="302"/>
      <c r="D25" s="302"/>
      <c r="E25" s="302"/>
      <c r="F25" s="302"/>
      <c r="G25" s="302"/>
      <c r="H25" s="302"/>
      <c r="I25" s="302"/>
      <c r="J25" s="302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74</v>
      </c>
      <c r="C11" s="89" t="s">
        <v>75</v>
      </c>
      <c r="D11" s="90">
        <v>147</v>
      </c>
      <c r="E11" s="90">
        <v>23</v>
      </c>
      <c r="F11" s="90">
        <v>0</v>
      </c>
      <c r="G11" s="91">
        <v>0</v>
      </c>
      <c r="H11" s="90">
        <v>146</v>
      </c>
      <c r="I11" s="90">
        <v>351</v>
      </c>
      <c r="J11" s="92">
        <f>H11+I11</f>
        <v>497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147</v>
      </c>
      <c r="E12" s="93">
        <f t="shared" si="0"/>
        <v>23</v>
      </c>
      <c r="F12" s="93">
        <f t="shared" si="0"/>
        <v>0</v>
      </c>
      <c r="G12" s="93">
        <f t="shared" si="0"/>
        <v>0</v>
      </c>
      <c r="H12" s="93">
        <f t="shared" si="0"/>
        <v>146</v>
      </c>
      <c r="I12" s="93">
        <f t="shared" si="0"/>
        <v>351</v>
      </c>
      <c r="J12" s="94">
        <f t="shared" si="0"/>
        <v>497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'UO_MEDIA_BEN-AT'!$E$39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100" customWidth="1"/>
    <col min="2" max="2" width="40.7109375" style="100" customWidth="1"/>
    <col min="3" max="3" width="35.7109375" style="100" customWidth="1"/>
    <col min="4" max="10" width="20.7109375" style="100" customWidth="1"/>
    <col min="11" max="15" width="9.140625" style="100" customWidth="1"/>
    <col min="16" max="17" width="9.140625" style="100"/>
    <col min="18" max="21" width="9.140625" style="63"/>
    <col min="22" max="22" width="9.140625" style="101"/>
    <col min="23" max="24" width="9.140625" style="63"/>
    <col min="25" max="25" width="9.140625" style="101"/>
    <col min="26" max="30" width="9.140625" style="63"/>
    <col min="31" max="34" width="9.140625" style="32"/>
    <col min="35" max="35" width="9.140625" style="63"/>
    <col min="36" max="16384" width="9.140625" style="100"/>
  </cols>
  <sheetData>
    <row r="1" spans="1:15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100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" t="s">
        <v>101</v>
      </c>
      <c r="D4" s="7">
        <v>2022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  <c r="K8" s="29"/>
      <c r="L8" s="29"/>
      <c r="M8" s="29"/>
      <c r="N8" s="29"/>
      <c r="O8" s="29"/>
    </row>
    <row r="9" spans="1:15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  <c r="K9" s="29"/>
      <c r="L9" s="29"/>
      <c r="M9" s="29"/>
      <c r="N9" s="29"/>
      <c r="O9" s="29"/>
    </row>
    <row r="10" spans="1:15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9">
        <v>14000</v>
      </c>
      <c r="C11" s="89" t="s">
        <v>99</v>
      </c>
      <c r="D11" s="90">
        <f>SUM('TSE:TRE-AP'!D11)</f>
        <v>17001</v>
      </c>
      <c r="E11" s="90">
        <f>SUM('TSE:TRE-AP'!E11)</f>
        <v>3287</v>
      </c>
      <c r="F11" s="90">
        <f>SUM('TSE:TRE-AP'!F11)</f>
        <v>1017</v>
      </c>
      <c r="G11" s="91">
        <v>0</v>
      </c>
      <c r="H11" s="90">
        <f>SUM('TSE:TRE-AP'!H11)</f>
        <v>19122</v>
      </c>
      <c r="I11" s="90">
        <f>SUM('TSE:TRE-AP'!I11)</f>
        <v>26026</v>
      </c>
      <c r="J11" s="92">
        <f>H11+I11</f>
        <v>45148</v>
      </c>
      <c r="K11" s="29"/>
      <c r="L11" s="29"/>
      <c r="M11" s="29"/>
      <c r="N11" s="29"/>
      <c r="O11" s="29"/>
    </row>
    <row r="12" spans="1:15" ht="34.5" customHeight="1">
      <c r="A12" s="29"/>
      <c r="B12" s="333" t="s">
        <v>19</v>
      </c>
      <c r="C12" s="334"/>
      <c r="D12" s="93">
        <f t="shared" ref="D12:J12" si="0">SUM(D11:D11)</f>
        <v>17001</v>
      </c>
      <c r="E12" s="93">
        <f t="shared" si="0"/>
        <v>3287</v>
      </c>
      <c r="F12" s="93">
        <f t="shared" si="0"/>
        <v>1017</v>
      </c>
      <c r="G12" s="93">
        <f t="shared" si="0"/>
        <v>0</v>
      </c>
      <c r="H12" s="93">
        <f t="shared" si="0"/>
        <v>19122</v>
      </c>
      <c r="I12" s="93">
        <f t="shared" si="0"/>
        <v>26026</v>
      </c>
      <c r="J12" s="94">
        <f t="shared" si="0"/>
        <v>45148</v>
      </c>
      <c r="K12" s="29"/>
      <c r="L12" s="29"/>
      <c r="M12" s="29"/>
      <c r="N12" s="29"/>
      <c r="O12" s="29"/>
    </row>
    <row r="13" spans="1:15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  <c r="K13" s="29"/>
      <c r="L13" s="29"/>
      <c r="M13" s="29"/>
      <c r="N13" s="29"/>
      <c r="O13" s="29"/>
    </row>
    <row r="14" spans="1:15" ht="30" customHeight="1">
      <c r="A14" s="29"/>
      <c r="B14" s="357" t="s">
        <v>102</v>
      </c>
      <c r="C14" s="357"/>
      <c r="D14" s="357"/>
      <c r="E14" s="357"/>
      <c r="F14" s="357"/>
      <c r="G14" s="357"/>
      <c r="H14" s="357"/>
      <c r="I14" s="357"/>
      <c r="J14" s="357"/>
      <c r="K14" s="29"/>
      <c r="L14" s="29"/>
      <c r="M14" s="29"/>
      <c r="N14" s="29"/>
      <c r="O14" s="29"/>
    </row>
    <row r="15" spans="1:15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  <c r="K15" s="29"/>
      <c r="L15" s="29"/>
      <c r="M15" s="29"/>
      <c r="N15" s="29"/>
      <c r="O15" s="29"/>
    </row>
    <row r="16" spans="1:15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  <c r="K16" s="29"/>
      <c r="L16" s="29"/>
      <c r="M16" s="29"/>
      <c r="N16" s="29"/>
      <c r="O16" s="29"/>
    </row>
    <row r="17" spans="1:15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  <c r="K17" s="29"/>
      <c r="L17" s="29"/>
      <c r="M17" s="29"/>
      <c r="N17" s="29"/>
      <c r="O17" s="29"/>
    </row>
    <row r="18" spans="1:15" ht="34.5" customHeight="1">
      <c r="A18" s="29"/>
      <c r="B18" s="358" t="s">
        <v>108</v>
      </c>
      <c r="C18" s="359"/>
      <c r="D18" s="95">
        <f>'UO_MEDIA_BEN-AT'!E40</f>
        <v>216.36</v>
      </c>
      <c r="E18" s="362" t="s">
        <v>109</v>
      </c>
      <c r="F18" s="358"/>
      <c r="G18" s="358"/>
      <c r="H18" s="358"/>
      <c r="I18" s="358"/>
      <c r="J18" s="358"/>
      <c r="K18" s="29"/>
      <c r="L18" s="29"/>
      <c r="M18" s="29"/>
      <c r="N18" s="29"/>
      <c r="O18" s="29"/>
    </row>
    <row r="19" spans="1:15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  <c r="K19" s="29"/>
      <c r="L19" s="29"/>
      <c r="M19" s="29"/>
      <c r="N19" s="29"/>
      <c r="O19" s="29"/>
    </row>
    <row r="20" spans="1:15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113</v>
      </c>
      <c r="F20" s="358"/>
      <c r="G20" s="358"/>
      <c r="H20" s="358"/>
      <c r="I20" s="358"/>
      <c r="J20" s="358"/>
      <c r="K20" s="29"/>
      <c r="L20" s="29"/>
      <c r="M20" s="29"/>
      <c r="N20" s="29"/>
      <c r="O20" s="29"/>
    </row>
    <row r="21" spans="1:15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  <c r="K21" s="29"/>
      <c r="L21" s="29"/>
      <c r="M21" s="29"/>
      <c r="N21" s="29"/>
      <c r="O21" s="29"/>
    </row>
    <row r="22" spans="1:15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  <c r="K22" s="29"/>
      <c r="L22" s="29"/>
      <c r="M22" s="29"/>
      <c r="N22" s="29"/>
      <c r="O22" s="29"/>
    </row>
    <row r="23" spans="1:15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  <c r="K24" s="29"/>
      <c r="L24" s="29"/>
      <c r="M24" s="29"/>
      <c r="N24" s="29"/>
      <c r="O24" s="29"/>
    </row>
    <row r="25" spans="1:15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15" customHeight="1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1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ht="15" customHeight="1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1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ht="1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ht="15" customHeigh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ht="1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ht="1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ht="1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ht="15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ht="1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ht="1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ht="1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ht="15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mergeCells count="26"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10" workbookViewId="0">
      <selection activeCell="D20" sqref="D20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20</v>
      </c>
      <c r="C11" s="89" t="s">
        <v>21</v>
      </c>
      <c r="D11" s="90">
        <v>905</v>
      </c>
      <c r="E11" s="90">
        <v>199</v>
      </c>
      <c r="F11" s="90">
        <v>4</v>
      </c>
      <c r="G11" s="91">
        <v>0</v>
      </c>
      <c r="H11" s="90">
        <v>1198</v>
      </c>
      <c r="I11" s="90">
        <v>1998</v>
      </c>
      <c r="J11" s="92">
        <f>H11+I11</f>
        <v>3196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905</v>
      </c>
      <c r="E12" s="93">
        <f t="shared" si="0"/>
        <v>199</v>
      </c>
      <c r="F12" s="93">
        <f t="shared" si="0"/>
        <v>4</v>
      </c>
      <c r="G12" s="93">
        <f t="shared" si="0"/>
        <v>0</v>
      </c>
      <c r="H12" s="93">
        <f t="shared" si="0"/>
        <v>1198</v>
      </c>
      <c r="I12" s="93">
        <f t="shared" si="0"/>
        <v>1998</v>
      </c>
      <c r="J12" s="94">
        <f t="shared" si="0"/>
        <v>3196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'UO_MEDIA_BEN-AT'!$E$12</f>
        <v>104.59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508.16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10" workbookViewId="0">
      <selection activeCell="E17" sqref="E17:J17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22</v>
      </c>
      <c r="C11" s="89" t="s">
        <v>23</v>
      </c>
      <c r="D11" s="90">
        <v>137</v>
      </c>
      <c r="E11" s="90">
        <v>37</v>
      </c>
      <c r="F11" s="90">
        <v>0</v>
      </c>
      <c r="G11" s="91">
        <v>0</v>
      </c>
      <c r="H11" s="90">
        <v>143</v>
      </c>
      <c r="I11" s="90">
        <v>274</v>
      </c>
      <c r="J11" s="92">
        <f>H11+I11</f>
        <v>417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137</v>
      </c>
      <c r="E12" s="93">
        <f t="shared" si="0"/>
        <v>37</v>
      </c>
      <c r="F12" s="93">
        <f t="shared" si="0"/>
        <v>0</v>
      </c>
      <c r="G12" s="93">
        <f t="shared" si="0"/>
        <v>0</v>
      </c>
      <c r="H12" s="93">
        <f t="shared" si="0"/>
        <v>143</v>
      </c>
      <c r="I12" s="93">
        <f t="shared" si="0"/>
        <v>274</v>
      </c>
      <c r="J12" s="94">
        <f t="shared" si="0"/>
        <v>417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'UO_MEDIA_BEN-AT'!$E$13</f>
        <v>0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E17" sqref="E17:J17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104"/>
      <c r="B1" s="105" t="s">
        <v>0</v>
      </c>
      <c r="C1" s="104"/>
      <c r="D1" s="104"/>
      <c r="E1" s="104"/>
      <c r="F1" s="104"/>
      <c r="G1" s="104"/>
      <c r="H1" s="104"/>
      <c r="I1" s="104"/>
      <c r="J1" s="104"/>
    </row>
    <row r="2" spans="1:10" ht="30" customHeight="1">
      <c r="A2" s="106"/>
      <c r="B2" s="106" t="s">
        <v>1</v>
      </c>
      <c r="C2" s="107" t="s">
        <v>2</v>
      </c>
      <c r="D2" s="106"/>
      <c r="E2" s="106"/>
      <c r="F2" s="106"/>
      <c r="G2" s="106"/>
      <c r="H2" s="106"/>
      <c r="I2" s="106"/>
      <c r="J2" s="106"/>
    </row>
    <row r="3" spans="1:10" ht="30" customHeight="1">
      <c r="A3" s="106"/>
      <c r="B3" s="106" t="s">
        <v>3</v>
      </c>
      <c r="C3" s="108" t="s">
        <v>25</v>
      </c>
      <c r="D3" s="106"/>
      <c r="E3" s="106"/>
      <c r="F3" s="106"/>
      <c r="G3" s="106"/>
      <c r="H3" s="106"/>
      <c r="I3" s="106"/>
      <c r="J3" s="106"/>
    </row>
    <row r="4" spans="1:10" ht="30" customHeight="1">
      <c r="A4" s="106"/>
      <c r="B4" s="106" t="s">
        <v>5</v>
      </c>
      <c r="C4" s="109" t="s">
        <v>101</v>
      </c>
      <c r="D4" s="110" t="s">
        <v>114</v>
      </c>
      <c r="E4" s="106"/>
      <c r="F4" s="106"/>
      <c r="G4" s="106"/>
      <c r="H4" s="106"/>
      <c r="I4" s="106"/>
      <c r="J4" s="106"/>
    </row>
    <row r="5" spans="1:10" ht="39.75" customHeight="1">
      <c r="A5" s="111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106"/>
      <c r="B6" s="112"/>
      <c r="C6" s="112"/>
      <c r="D6" s="112"/>
      <c r="E6" s="112"/>
      <c r="F6" s="112"/>
      <c r="G6" s="112"/>
      <c r="H6" s="112"/>
      <c r="I6" s="112"/>
      <c r="J6" s="112"/>
    </row>
    <row r="7" spans="1:10" ht="39.75" customHeight="1">
      <c r="A7" s="106"/>
      <c r="B7" s="107" t="s">
        <v>7</v>
      </c>
      <c r="C7" s="106"/>
      <c r="D7" s="106"/>
      <c r="E7" s="106"/>
      <c r="F7" s="106"/>
      <c r="G7" s="106"/>
      <c r="H7" s="106"/>
      <c r="I7" s="106"/>
      <c r="J7" s="106"/>
    </row>
    <row r="8" spans="1:10" ht="39.75" customHeight="1">
      <c r="A8" s="113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113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113"/>
      <c r="B10" s="334"/>
      <c r="C10" s="326"/>
      <c r="D10" s="326"/>
      <c r="E10" s="326"/>
      <c r="F10" s="326"/>
      <c r="G10" s="326"/>
      <c r="H10" s="114" t="s">
        <v>17</v>
      </c>
      <c r="I10" s="114" t="s">
        <v>18</v>
      </c>
      <c r="J10" s="115" t="s">
        <v>19</v>
      </c>
    </row>
    <row r="11" spans="1:10" ht="34.5" customHeight="1">
      <c r="A11" s="113"/>
      <c r="B11" s="116" t="s">
        <v>24</v>
      </c>
      <c r="C11" s="116" t="s">
        <v>25</v>
      </c>
      <c r="D11" s="117">
        <v>306</v>
      </c>
      <c r="E11" s="118">
        <v>58</v>
      </c>
      <c r="F11" s="119">
        <v>37</v>
      </c>
      <c r="G11" s="120">
        <v>0</v>
      </c>
      <c r="H11" s="121">
        <v>349</v>
      </c>
      <c r="I11" s="122">
        <v>501</v>
      </c>
      <c r="J11" s="123">
        <f>H11+I11</f>
        <v>850</v>
      </c>
    </row>
    <row r="12" spans="1:10" ht="34.5" customHeight="1">
      <c r="A12" s="113"/>
      <c r="B12" s="333" t="s">
        <v>19</v>
      </c>
      <c r="C12" s="334"/>
      <c r="D12" s="124">
        <f t="shared" ref="D12:J12" si="0">SUM(D11:D11)</f>
        <v>306</v>
      </c>
      <c r="E12" s="124">
        <f t="shared" si="0"/>
        <v>58</v>
      </c>
      <c r="F12" s="124">
        <f t="shared" si="0"/>
        <v>37</v>
      </c>
      <c r="G12" s="124">
        <f t="shared" si="0"/>
        <v>0</v>
      </c>
      <c r="H12" s="124">
        <f t="shared" si="0"/>
        <v>349</v>
      </c>
      <c r="I12" s="124">
        <f t="shared" si="0"/>
        <v>501</v>
      </c>
      <c r="J12" s="125">
        <f t="shared" si="0"/>
        <v>850</v>
      </c>
    </row>
    <row r="13" spans="1:10" ht="30" customHeight="1">
      <c r="A13" s="113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113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113"/>
      <c r="B15" s="333" t="s">
        <v>103</v>
      </c>
      <c r="C15" s="334"/>
      <c r="D15" s="114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113"/>
      <c r="B16" s="358" t="s">
        <v>79</v>
      </c>
      <c r="C16" s="359"/>
      <c r="D16" s="126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113"/>
      <c r="B17" s="358" t="s">
        <v>80</v>
      </c>
      <c r="C17" s="359"/>
      <c r="D17" s="126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113"/>
      <c r="B18" s="358" t="s">
        <v>108</v>
      </c>
      <c r="C18" s="359"/>
      <c r="D18" s="320">
        <f>'UO_MEDIA_BEN-AT'!$E$14</f>
        <v>254.24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113"/>
      <c r="B19" s="358" t="s">
        <v>82</v>
      </c>
      <c r="C19" s="359"/>
      <c r="D19" s="127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113"/>
      <c r="B20" s="358" t="s">
        <v>112</v>
      </c>
      <c r="C20" s="359"/>
      <c r="D20" s="126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113"/>
      <c r="B21" s="128"/>
      <c r="C21" s="128"/>
      <c r="D21" s="128"/>
      <c r="E21" s="129"/>
      <c r="F21" s="129"/>
      <c r="G21" s="129"/>
      <c r="H21" s="129"/>
      <c r="I21" s="129"/>
      <c r="J21" s="129"/>
    </row>
    <row r="22" spans="1:10" ht="15" customHeight="1">
      <c r="A22" s="113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113"/>
      <c r="B23" s="113"/>
      <c r="C23" s="113"/>
      <c r="D23" s="113"/>
      <c r="E23" s="113"/>
      <c r="F23" s="113"/>
      <c r="G23" s="113"/>
      <c r="H23" s="113"/>
      <c r="I23" s="113"/>
      <c r="J23" s="113"/>
    </row>
    <row r="24" spans="1:10" ht="15" customHeight="1">
      <c r="A24" s="113"/>
      <c r="B24" s="113"/>
      <c r="C24" s="113"/>
      <c r="D24" s="113"/>
      <c r="E24" s="113"/>
      <c r="F24" s="113"/>
      <c r="G24" s="113"/>
      <c r="H24" s="130"/>
      <c r="I24" s="113"/>
      <c r="J24" s="113"/>
    </row>
    <row r="25" spans="1:10" ht="15" customHeight="1">
      <c r="A25" s="113"/>
      <c r="B25" s="113"/>
      <c r="C25" s="113"/>
      <c r="D25" s="113"/>
      <c r="E25" s="113"/>
      <c r="F25" s="113"/>
      <c r="G25" s="113"/>
      <c r="H25" s="113"/>
      <c r="I25" s="113"/>
      <c r="J25" s="11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26</v>
      </c>
      <c r="C11" s="89" t="s">
        <v>27</v>
      </c>
      <c r="D11" s="90">
        <v>383</v>
      </c>
      <c r="E11" s="90">
        <v>74</v>
      </c>
      <c r="F11" s="90">
        <v>8</v>
      </c>
      <c r="G11" s="91">
        <v>0</v>
      </c>
      <c r="H11" s="90">
        <v>399</v>
      </c>
      <c r="I11" s="90">
        <v>836</v>
      </c>
      <c r="J11" s="92">
        <f>H11+I11</f>
        <v>1235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383</v>
      </c>
      <c r="E12" s="93">
        <f t="shared" si="0"/>
        <v>74</v>
      </c>
      <c r="F12" s="93">
        <f t="shared" si="0"/>
        <v>8</v>
      </c>
      <c r="G12" s="93">
        <f t="shared" si="0"/>
        <v>0</v>
      </c>
      <c r="H12" s="93">
        <f t="shared" si="0"/>
        <v>399</v>
      </c>
      <c r="I12" s="93">
        <f t="shared" si="0"/>
        <v>836</v>
      </c>
      <c r="J12" s="94">
        <f t="shared" si="0"/>
        <v>1235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'UO_MEDIA_BEN-AT'!$E$15</f>
        <v>1045.5899999999999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D18" sqref="D18"/>
    </sheetView>
  </sheetViews>
  <sheetFormatPr defaultColWidth="10.7109375" defaultRowHeight="12.75"/>
  <cols>
    <col min="1" max="1" width="2.5703125" style="63" customWidth="1"/>
    <col min="2" max="2" width="40.7109375" style="63" customWidth="1"/>
    <col min="3" max="3" width="35.7109375" style="63" customWidth="1"/>
    <col min="4" max="10" width="20.7109375" style="63" customWidth="1"/>
    <col min="11" max="11" width="10.7109375" style="63" customWidth="1"/>
    <col min="12" max="16384" width="10.7109375" style="63"/>
  </cols>
  <sheetData>
    <row r="1" spans="1:10" ht="49.5" customHeight="1">
      <c r="A1" s="3"/>
      <c r="B1" s="88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02" t="s">
        <v>101</v>
      </c>
      <c r="D4" s="103" t="s">
        <v>114</v>
      </c>
      <c r="E4" s="6"/>
      <c r="F4" s="6"/>
      <c r="G4" s="6"/>
      <c r="H4" s="6"/>
      <c r="I4" s="6"/>
      <c r="J4" s="6"/>
    </row>
    <row r="5" spans="1:10" ht="39.75" customHeight="1">
      <c r="A5" s="4"/>
      <c r="B5" s="325" t="s">
        <v>6</v>
      </c>
      <c r="C5" s="325"/>
      <c r="D5" s="325"/>
      <c r="E5" s="325"/>
      <c r="F5" s="325"/>
      <c r="G5" s="325"/>
      <c r="H5" s="325"/>
      <c r="I5" s="325"/>
      <c r="J5" s="325"/>
    </row>
    <row r="6" spans="1:10" ht="19.5" customHeight="1">
      <c r="A6" s="6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34" t="s">
        <v>8</v>
      </c>
      <c r="C8" s="326"/>
      <c r="D8" s="326" t="s">
        <v>9</v>
      </c>
      <c r="E8" s="326"/>
      <c r="F8" s="326"/>
      <c r="G8" s="326"/>
      <c r="H8" s="326"/>
      <c r="I8" s="326"/>
      <c r="J8" s="327"/>
    </row>
    <row r="9" spans="1:10" ht="30" customHeight="1">
      <c r="A9" s="29"/>
      <c r="B9" s="334" t="s">
        <v>10</v>
      </c>
      <c r="C9" s="326" t="s">
        <v>11</v>
      </c>
      <c r="D9" s="326" t="s">
        <v>12</v>
      </c>
      <c r="E9" s="326" t="s">
        <v>13</v>
      </c>
      <c r="F9" s="326" t="s">
        <v>14</v>
      </c>
      <c r="G9" s="326" t="s">
        <v>15</v>
      </c>
      <c r="H9" s="326" t="s">
        <v>16</v>
      </c>
      <c r="I9" s="326"/>
      <c r="J9" s="327"/>
    </row>
    <row r="10" spans="1:10" ht="30" customHeight="1">
      <c r="A10" s="29"/>
      <c r="B10" s="334"/>
      <c r="C10" s="326"/>
      <c r="D10" s="326"/>
      <c r="E10" s="326"/>
      <c r="F10" s="326"/>
      <c r="G10" s="326"/>
      <c r="H10" s="11" t="s">
        <v>17</v>
      </c>
      <c r="I10" s="11" t="s">
        <v>18</v>
      </c>
      <c r="J10" s="12" t="s">
        <v>19</v>
      </c>
    </row>
    <row r="11" spans="1:10" ht="34.5" customHeight="1">
      <c r="A11" s="29"/>
      <c r="B11" s="89" t="s">
        <v>28</v>
      </c>
      <c r="C11" s="89" t="s">
        <v>29</v>
      </c>
      <c r="D11" s="90">
        <v>945</v>
      </c>
      <c r="E11" s="90">
        <v>150</v>
      </c>
      <c r="F11" s="90">
        <v>59</v>
      </c>
      <c r="G11" s="91">
        <v>0</v>
      </c>
      <c r="H11" s="90">
        <v>888</v>
      </c>
      <c r="I11" s="90">
        <v>831</v>
      </c>
      <c r="J11" s="92">
        <f>H11+I11</f>
        <v>1719</v>
      </c>
    </row>
    <row r="12" spans="1:10" ht="34.5" customHeight="1">
      <c r="A12" s="29"/>
      <c r="B12" s="333" t="s">
        <v>19</v>
      </c>
      <c r="C12" s="334"/>
      <c r="D12" s="93">
        <f t="shared" ref="D12:J12" si="0">SUM(D11:D11)</f>
        <v>945</v>
      </c>
      <c r="E12" s="93">
        <f t="shared" si="0"/>
        <v>150</v>
      </c>
      <c r="F12" s="93">
        <f t="shared" si="0"/>
        <v>59</v>
      </c>
      <c r="G12" s="93">
        <f t="shared" si="0"/>
        <v>0</v>
      </c>
      <c r="H12" s="93">
        <f t="shared" si="0"/>
        <v>888</v>
      </c>
      <c r="I12" s="93">
        <f t="shared" si="0"/>
        <v>831</v>
      </c>
      <c r="J12" s="94">
        <f t="shared" si="0"/>
        <v>1719</v>
      </c>
    </row>
    <row r="13" spans="1:10" ht="30" customHeight="1">
      <c r="A13" s="29"/>
      <c r="B13" s="356"/>
      <c r="C13" s="356"/>
      <c r="D13" s="356"/>
      <c r="E13" s="356"/>
      <c r="F13" s="356"/>
      <c r="G13" s="356"/>
      <c r="H13" s="356"/>
      <c r="I13" s="356"/>
      <c r="J13" s="356"/>
    </row>
    <row r="14" spans="1:10" ht="30" customHeight="1">
      <c r="A14" s="29"/>
      <c r="B14" s="357" t="s">
        <v>115</v>
      </c>
      <c r="C14" s="357"/>
      <c r="D14" s="357"/>
      <c r="E14" s="357"/>
      <c r="F14" s="357"/>
      <c r="G14" s="357"/>
      <c r="H14" s="357"/>
      <c r="I14" s="357"/>
      <c r="J14" s="357"/>
    </row>
    <row r="15" spans="1:10" ht="39.75" customHeight="1">
      <c r="A15" s="29"/>
      <c r="B15" s="333" t="s">
        <v>103</v>
      </c>
      <c r="C15" s="334"/>
      <c r="D15" s="11" t="s">
        <v>104</v>
      </c>
      <c r="E15" s="327" t="s">
        <v>105</v>
      </c>
      <c r="F15" s="333"/>
      <c r="G15" s="333"/>
      <c r="H15" s="333"/>
      <c r="I15" s="333"/>
      <c r="J15" s="333"/>
    </row>
    <row r="16" spans="1:10" ht="34.5" customHeight="1">
      <c r="A16" s="29"/>
      <c r="B16" s="358" t="s">
        <v>79</v>
      </c>
      <c r="C16" s="359"/>
      <c r="D16" s="95">
        <v>910.08</v>
      </c>
      <c r="E16" s="360" t="s">
        <v>106</v>
      </c>
      <c r="F16" s="361"/>
      <c r="G16" s="361"/>
      <c r="H16" s="361"/>
      <c r="I16" s="361"/>
      <c r="J16" s="361"/>
    </row>
    <row r="17" spans="1:10" ht="34.5" customHeight="1">
      <c r="A17" s="29"/>
      <c r="B17" s="358" t="s">
        <v>80</v>
      </c>
      <c r="C17" s="359"/>
      <c r="D17" s="95">
        <v>719.62</v>
      </c>
      <c r="E17" s="360" t="s">
        <v>107</v>
      </c>
      <c r="F17" s="361"/>
      <c r="G17" s="361"/>
      <c r="H17" s="361"/>
      <c r="I17" s="361"/>
      <c r="J17" s="361"/>
    </row>
    <row r="18" spans="1:10" ht="34.5" customHeight="1">
      <c r="A18" s="29"/>
      <c r="B18" s="358" t="s">
        <v>108</v>
      </c>
      <c r="C18" s="359"/>
      <c r="D18" s="320">
        <f>'UO_MEDIA_BEN-AT'!$E$16</f>
        <v>400.57</v>
      </c>
      <c r="E18" s="362" t="s">
        <v>109</v>
      </c>
      <c r="F18" s="358"/>
      <c r="G18" s="358"/>
      <c r="H18" s="358"/>
      <c r="I18" s="358"/>
      <c r="J18" s="358"/>
    </row>
    <row r="19" spans="1:10" ht="34.5" customHeight="1">
      <c r="A19" s="29"/>
      <c r="B19" s="358" t="s">
        <v>82</v>
      </c>
      <c r="C19" s="359"/>
      <c r="D19" s="96" t="s">
        <v>110</v>
      </c>
      <c r="E19" s="360" t="s">
        <v>111</v>
      </c>
      <c r="F19" s="361"/>
      <c r="G19" s="361"/>
      <c r="H19" s="361"/>
      <c r="I19" s="361"/>
      <c r="J19" s="361"/>
    </row>
    <row r="20" spans="1:10" ht="34.5" customHeight="1">
      <c r="A20" s="29"/>
      <c r="B20" s="358" t="s">
        <v>112</v>
      </c>
      <c r="C20" s="359"/>
      <c r="D20" s="95">
        <f>IF(C11="TSE",508.16,401.81)</f>
        <v>401.81</v>
      </c>
      <c r="E20" s="362" t="s">
        <v>116</v>
      </c>
      <c r="F20" s="358"/>
      <c r="G20" s="358"/>
      <c r="H20" s="358"/>
      <c r="I20" s="358"/>
      <c r="J20" s="358"/>
    </row>
    <row r="21" spans="1:10" ht="15" customHeight="1">
      <c r="A21" s="29"/>
      <c r="B21" s="97"/>
      <c r="C21" s="97"/>
      <c r="D21" s="97"/>
      <c r="E21" s="98"/>
      <c r="F21" s="98"/>
      <c r="G21" s="98"/>
      <c r="H21" s="98"/>
      <c r="I21" s="98"/>
      <c r="J21" s="98"/>
    </row>
    <row r="22" spans="1:10" ht="15" customHeight="1">
      <c r="A22" s="29"/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0" ht="1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5" customHeight="1">
      <c r="A24" s="29"/>
      <c r="B24" s="29"/>
      <c r="C24" s="29"/>
      <c r="D24" s="29"/>
      <c r="E24" s="29"/>
      <c r="F24" s="29"/>
      <c r="G24" s="29"/>
      <c r="H24" s="99"/>
      <c r="I24" s="29"/>
      <c r="J24" s="29"/>
    </row>
    <row r="25" spans="1:10" ht="1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2022-05-20T16:41:15Z</dcterms:created>
  <dcterms:modified xsi:type="dcterms:W3CDTF">2022-05-20T20:23:47Z</dcterms:modified>
</cp:coreProperties>
</file>