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tabRatio="894" activeTab="3"/>
  </bookViews>
  <sheets>
    <sheet name="QTDE_BENEFIÁRIOS_JE_por_UO" sheetId="1" r:id="rId1"/>
    <sheet name="VALOR_NORMA_JE_por_UO" sheetId="2" r:id="rId2"/>
    <sheet name="UO_MEDIA_BEN-AT" sheetId="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calcPr calcId="125725"/>
</workbook>
</file>

<file path=xl/calcChain.xml><?xml version="1.0" encoding="utf-8"?>
<calcChain xmlns="http://schemas.openxmlformats.org/spreadsheetml/2006/main">
  <c r="D40" i="3"/>
  <c r="D20" i="32" l="1"/>
  <c r="J12"/>
  <c r="I12"/>
  <c r="H12"/>
  <c r="G12"/>
  <c r="F12"/>
  <c r="E12"/>
  <c r="D12"/>
  <c r="J11"/>
  <c r="D20" i="31"/>
  <c r="G38" i="2" s="1"/>
  <c r="I12" i="31"/>
  <c r="H12"/>
  <c r="G12"/>
  <c r="F12"/>
  <c r="E12"/>
  <c r="D12"/>
  <c r="J11"/>
  <c r="J12" s="1"/>
  <c r="D20" i="30"/>
  <c r="J12"/>
  <c r="I12"/>
  <c r="H12"/>
  <c r="G12"/>
  <c r="F12"/>
  <c r="E12"/>
  <c r="D12"/>
  <c r="J11"/>
  <c r="D20" i="29"/>
  <c r="G36" i="2" s="1"/>
  <c r="I12" i="29"/>
  <c r="H12"/>
  <c r="G12"/>
  <c r="F12"/>
  <c r="E12"/>
  <c r="D12"/>
  <c r="J11"/>
  <c r="J12" s="1"/>
  <c r="D20" i="28"/>
  <c r="G35" i="2" s="1"/>
  <c r="I12" i="28"/>
  <c r="H12"/>
  <c r="G12"/>
  <c r="F12"/>
  <c r="E12"/>
  <c r="D12"/>
  <c r="J11"/>
  <c r="J12" s="1"/>
  <c r="D20" i="27"/>
  <c r="I12"/>
  <c r="H12"/>
  <c r="G12"/>
  <c r="F12"/>
  <c r="E12"/>
  <c r="D12"/>
  <c r="J11"/>
  <c r="J12" s="1"/>
  <c r="D20" i="26"/>
  <c r="I12"/>
  <c r="H12"/>
  <c r="G12"/>
  <c r="F12"/>
  <c r="E12"/>
  <c r="D12"/>
  <c r="J11"/>
  <c r="J12" s="1"/>
  <c r="D20" i="25"/>
  <c r="J12"/>
  <c r="I12"/>
  <c r="H12"/>
  <c r="G12"/>
  <c r="F12"/>
  <c r="E12"/>
  <c r="D12"/>
  <c r="J11"/>
  <c r="D20" i="24"/>
  <c r="J12"/>
  <c r="I12"/>
  <c r="H12"/>
  <c r="G12"/>
  <c r="F12"/>
  <c r="E12"/>
  <c r="D12"/>
  <c r="J11"/>
  <c r="D20" i="23"/>
  <c r="G30" i="2" s="1"/>
  <c r="I12" i="23"/>
  <c r="H12"/>
  <c r="G12"/>
  <c r="F12"/>
  <c r="E12"/>
  <c r="D12"/>
  <c r="J11"/>
  <c r="J12" s="1"/>
  <c r="D20" i="22"/>
  <c r="J12"/>
  <c r="I12"/>
  <c r="H12"/>
  <c r="G12"/>
  <c r="F12"/>
  <c r="E12"/>
  <c r="D12"/>
  <c r="J11"/>
  <c r="D20" i="21"/>
  <c r="G28" i="2" s="1"/>
  <c r="I12" i="21"/>
  <c r="H12"/>
  <c r="G12"/>
  <c r="F12"/>
  <c r="E12"/>
  <c r="D12"/>
  <c r="J11"/>
  <c r="J12" s="1"/>
  <c r="D20" i="20"/>
  <c r="G27" i="2" s="1"/>
  <c r="I12" i="20"/>
  <c r="H12"/>
  <c r="G12"/>
  <c r="F12"/>
  <c r="E12"/>
  <c r="D12"/>
  <c r="J11"/>
  <c r="J12" s="1"/>
  <c r="D20" i="19"/>
  <c r="I12"/>
  <c r="H12"/>
  <c r="G12"/>
  <c r="F12"/>
  <c r="E12"/>
  <c r="D12"/>
  <c r="J11"/>
  <c r="J12" s="1"/>
  <c r="D20" i="18"/>
  <c r="I12"/>
  <c r="H12"/>
  <c r="G12"/>
  <c r="F12"/>
  <c r="E12"/>
  <c r="D12"/>
  <c r="J11"/>
  <c r="J12" s="1"/>
  <c r="D20" i="17"/>
  <c r="J12"/>
  <c r="I12"/>
  <c r="H12"/>
  <c r="G12"/>
  <c r="F12"/>
  <c r="E12"/>
  <c r="D12"/>
  <c r="J11"/>
  <c r="D20" i="16"/>
  <c r="J12"/>
  <c r="I12"/>
  <c r="H12"/>
  <c r="G12"/>
  <c r="F12"/>
  <c r="E12"/>
  <c r="D12"/>
  <c r="J11"/>
  <c r="D20" i="15"/>
  <c r="G22" i="2" s="1"/>
  <c r="I12" i="15"/>
  <c r="H12"/>
  <c r="G12"/>
  <c r="F12"/>
  <c r="E12"/>
  <c r="D12"/>
  <c r="J11"/>
  <c r="J12" s="1"/>
  <c r="D20" i="14"/>
  <c r="J12"/>
  <c r="I12"/>
  <c r="H12"/>
  <c r="G12"/>
  <c r="F12"/>
  <c r="E12"/>
  <c r="D12"/>
  <c r="J11"/>
  <c r="D20" i="13"/>
  <c r="G20" i="2" s="1"/>
  <c r="I12" i="13"/>
  <c r="H12"/>
  <c r="G12"/>
  <c r="F12"/>
  <c r="E12"/>
  <c r="D12"/>
  <c r="J11"/>
  <c r="J12" s="1"/>
  <c r="D20" i="12"/>
  <c r="G19" i="2" s="1"/>
  <c r="I12" i="12"/>
  <c r="H12"/>
  <c r="G12"/>
  <c r="F12"/>
  <c r="E12"/>
  <c r="D12"/>
  <c r="J11"/>
  <c r="J12" s="1"/>
  <c r="D20" i="11"/>
  <c r="I12"/>
  <c r="H12"/>
  <c r="G12"/>
  <c r="F12"/>
  <c r="E12"/>
  <c r="D12"/>
  <c r="J11"/>
  <c r="J12" s="1"/>
  <c r="D20" i="10"/>
  <c r="I12"/>
  <c r="H12"/>
  <c r="G12"/>
  <c r="F12"/>
  <c r="E12"/>
  <c r="D12"/>
  <c r="J11"/>
  <c r="J12" s="1"/>
  <c r="D20" i="9"/>
  <c r="J12"/>
  <c r="I12"/>
  <c r="H12"/>
  <c r="G12"/>
  <c r="F12"/>
  <c r="E12"/>
  <c r="D12"/>
  <c r="J11"/>
  <c r="D20" i="8"/>
  <c r="J12"/>
  <c r="I12"/>
  <c r="H12"/>
  <c r="G12"/>
  <c r="F12"/>
  <c r="E12"/>
  <c r="D12"/>
  <c r="J11"/>
  <c r="D20" i="7"/>
  <c r="G14" i="2" s="1"/>
  <c r="I12" i="7"/>
  <c r="H12"/>
  <c r="G12"/>
  <c r="F12"/>
  <c r="E12"/>
  <c r="D12"/>
  <c r="J11"/>
  <c r="J12" s="1"/>
  <c r="D20" i="6"/>
  <c r="J12"/>
  <c r="I12"/>
  <c r="H12"/>
  <c r="G12"/>
  <c r="F12"/>
  <c r="E12"/>
  <c r="D12"/>
  <c r="J11"/>
  <c r="D20" i="5"/>
  <c r="G12" i="2" s="1"/>
  <c r="I12" i="5"/>
  <c r="H12"/>
  <c r="G12"/>
  <c r="F12"/>
  <c r="E12"/>
  <c r="D12"/>
  <c r="J11"/>
  <c r="J12" s="1"/>
  <c r="D20" i="4"/>
  <c r="G12"/>
  <c r="F12"/>
  <c r="D12"/>
  <c r="J11"/>
  <c r="J12" s="1"/>
  <c r="I11"/>
  <c r="I12" s="1"/>
  <c r="H11"/>
  <c r="H12" s="1"/>
  <c r="F11"/>
  <c r="E11"/>
  <c r="E12" s="1"/>
  <c r="D11"/>
  <c r="C39" i="3"/>
  <c r="G38"/>
  <c r="C31"/>
  <c r="C23"/>
  <c r="C15"/>
  <c r="D4"/>
  <c r="C4"/>
  <c r="E9" s="1"/>
  <c r="G39" i="2"/>
  <c r="D39"/>
  <c r="C39"/>
  <c r="D38"/>
  <c r="C38"/>
  <c r="G37"/>
  <c r="D37"/>
  <c r="C37"/>
  <c r="D36"/>
  <c r="C36"/>
  <c r="D35"/>
  <c r="C35"/>
  <c r="G34"/>
  <c r="D34"/>
  <c r="C34"/>
  <c r="G33"/>
  <c r="D33"/>
  <c r="C33"/>
  <c r="G32"/>
  <c r="D32"/>
  <c r="C32"/>
  <c r="G31"/>
  <c r="D31"/>
  <c r="C31"/>
  <c r="D30"/>
  <c r="C30"/>
  <c r="G29"/>
  <c r="D29"/>
  <c r="C29"/>
  <c r="D28"/>
  <c r="C28"/>
  <c r="D27"/>
  <c r="C27"/>
  <c r="G26"/>
  <c r="D26"/>
  <c r="C26"/>
  <c r="G25"/>
  <c r="D25"/>
  <c r="C25"/>
  <c r="G24"/>
  <c r="D24"/>
  <c r="C24"/>
  <c r="G23"/>
  <c r="D23"/>
  <c r="C23"/>
  <c r="D22"/>
  <c r="C22"/>
  <c r="G21"/>
  <c r="D21"/>
  <c r="C21"/>
  <c r="D20"/>
  <c r="C20"/>
  <c r="D19"/>
  <c r="C19"/>
  <c r="G18"/>
  <c r="D18"/>
  <c r="C18"/>
  <c r="G17"/>
  <c r="D17"/>
  <c r="C17"/>
  <c r="G16"/>
  <c r="D16"/>
  <c r="C16"/>
  <c r="G15"/>
  <c r="D15"/>
  <c r="C15"/>
  <c r="D14"/>
  <c r="C14"/>
  <c r="G13"/>
  <c r="D13"/>
  <c r="C13"/>
  <c r="D12"/>
  <c r="C12"/>
  <c r="D4"/>
  <c r="C4"/>
  <c r="J38" i="1"/>
  <c r="I38"/>
  <c r="H38"/>
  <c r="G38"/>
  <c r="F38"/>
  <c r="E38"/>
  <c r="D38"/>
  <c r="I37"/>
  <c r="H37"/>
  <c r="J37" s="1"/>
  <c r="G37"/>
  <c r="F37"/>
  <c r="C38" i="3" s="1"/>
  <c r="E38" s="1"/>
  <c r="D18" i="31" s="1"/>
  <c r="E37" i="1"/>
  <c r="D37"/>
  <c r="J36"/>
  <c r="I36"/>
  <c r="H36"/>
  <c r="G36"/>
  <c r="F36"/>
  <c r="C37" i="3" s="1"/>
  <c r="E36" i="1"/>
  <c r="D36"/>
  <c r="I35"/>
  <c r="J35" s="1"/>
  <c r="H35"/>
  <c r="G35"/>
  <c r="F35"/>
  <c r="C36" i="3" s="1"/>
  <c r="E35" i="1"/>
  <c r="D35"/>
  <c r="I34"/>
  <c r="H34"/>
  <c r="J34" s="1"/>
  <c r="G34"/>
  <c r="F34"/>
  <c r="C35" i="3" s="1"/>
  <c r="E34" i="1"/>
  <c r="D34"/>
  <c r="I33"/>
  <c r="H33"/>
  <c r="J33" s="1"/>
  <c r="G33"/>
  <c r="F33"/>
  <c r="C34" i="3" s="1"/>
  <c r="E33" i="1"/>
  <c r="D33"/>
  <c r="J32"/>
  <c r="I32"/>
  <c r="H32"/>
  <c r="G32"/>
  <c r="F32"/>
  <c r="C33" i="3" s="1"/>
  <c r="E33" s="1"/>
  <c r="D18" i="26" s="1"/>
  <c r="G33" i="3" s="1"/>
  <c r="E32" i="1"/>
  <c r="D32"/>
  <c r="J31"/>
  <c r="I31"/>
  <c r="H31"/>
  <c r="G31"/>
  <c r="F31"/>
  <c r="C32" i="3" s="1"/>
  <c r="E31" i="1"/>
  <c r="D31"/>
  <c r="J30"/>
  <c r="I30"/>
  <c r="H30"/>
  <c r="G30"/>
  <c r="F30"/>
  <c r="E30"/>
  <c r="D30"/>
  <c r="I29"/>
  <c r="H29"/>
  <c r="J29" s="1"/>
  <c r="G29"/>
  <c r="F29"/>
  <c r="C30" i="3" s="1"/>
  <c r="E29" i="1"/>
  <c r="D29"/>
  <c r="J28"/>
  <c r="I28"/>
  <c r="H28"/>
  <c r="G28"/>
  <c r="F28"/>
  <c r="C29" i="3" s="1"/>
  <c r="E28" i="1"/>
  <c r="D28"/>
  <c r="I27"/>
  <c r="J27" s="1"/>
  <c r="H27"/>
  <c r="G27"/>
  <c r="F27"/>
  <c r="C28" i="3" s="1"/>
  <c r="E28" s="1"/>
  <c r="D18" i="21" s="1"/>
  <c r="G28" i="3" s="1"/>
  <c r="E27" i="1"/>
  <c r="D27"/>
  <c r="I26"/>
  <c r="H26"/>
  <c r="J26" s="1"/>
  <c r="G26"/>
  <c r="F26"/>
  <c r="C27" i="3" s="1"/>
  <c r="E26" i="1"/>
  <c r="D26"/>
  <c r="I25"/>
  <c r="H25"/>
  <c r="J25" s="1"/>
  <c r="G25"/>
  <c r="F25"/>
  <c r="C26" i="3" s="1"/>
  <c r="E25" i="1"/>
  <c r="D25"/>
  <c r="J24"/>
  <c r="I24"/>
  <c r="H24"/>
  <c r="G24"/>
  <c r="F24"/>
  <c r="C25" i="3" s="1"/>
  <c r="E24" i="1"/>
  <c r="D24"/>
  <c r="J23"/>
  <c r="I23"/>
  <c r="H23"/>
  <c r="G23"/>
  <c r="F23"/>
  <c r="C24" i="3" s="1"/>
  <c r="E23" i="1"/>
  <c r="D23"/>
  <c r="J22"/>
  <c r="I22"/>
  <c r="H22"/>
  <c r="G22"/>
  <c r="F22"/>
  <c r="E22"/>
  <c r="D22"/>
  <c r="I21"/>
  <c r="H21"/>
  <c r="J21" s="1"/>
  <c r="G21"/>
  <c r="F21"/>
  <c r="C22" i="3" s="1"/>
  <c r="E22" s="1"/>
  <c r="D18" i="15" s="1"/>
  <c r="G22" i="3" s="1"/>
  <c r="E21" i="1"/>
  <c r="D21"/>
  <c r="J20"/>
  <c r="I20"/>
  <c r="H20"/>
  <c r="G20"/>
  <c r="F20"/>
  <c r="C21" i="3" s="1"/>
  <c r="E20" i="1"/>
  <c r="D20"/>
  <c r="I19"/>
  <c r="J19" s="1"/>
  <c r="H19"/>
  <c r="G19"/>
  <c r="F19"/>
  <c r="C20" i="3" s="1"/>
  <c r="E19" i="1"/>
  <c r="D19"/>
  <c r="I18"/>
  <c r="H18"/>
  <c r="J18" s="1"/>
  <c r="G18"/>
  <c r="F18"/>
  <c r="C19" i="3" s="1"/>
  <c r="E18" i="1"/>
  <c r="D18"/>
  <c r="I17"/>
  <c r="H17"/>
  <c r="J17" s="1"/>
  <c r="G17"/>
  <c r="F17"/>
  <c r="C18" i="3" s="1"/>
  <c r="E18" s="1"/>
  <c r="D18" i="11" s="1"/>
  <c r="G18" i="3" s="1"/>
  <c r="E17" i="1"/>
  <c r="D17"/>
  <c r="J16"/>
  <c r="I16"/>
  <c r="H16"/>
  <c r="G16"/>
  <c r="F16"/>
  <c r="C17" i="3" s="1"/>
  <c r="E17" s="1"/>
  <c r="D18" i="10" s="1"/>
  <c r="G17" i="3" s="1"/>
  <c r="E16" i="1"/>
  <c r="D16"/>
  <c r="J15"/>
  <c r="I15"/>
  <c r="H15"/>
  <c r="G15"/>
  <c r="F15"/>
  <c r="C16" i="3" s="1"/>
  <c r="E15" i="1"/>
  <c r="E39" s="1"/>
  <c r="D15"/>
  <c r="J14"/>
  <c r="I14"/>
  <c r="H14"/>
  <c r="G14"/>
  <c r="F14"/>
  <c r="E14"/>
  <c r="D14"/>
  <c r="I13"/>
  <c r="H13"/>
  <c r="J13" s="1"/>
  <c r="G13"/>
  <c r="F13"/>
  <c r="C14" i="3" s="1"/>
  <c r="E13" i="1"/>
  <c r="D13"/>
  <c r="D39" s="1"/>
  <c r="J12"/>
  <c r="I12"/>
  <c r="H12"/>
  <c r="G12"/>
  <c r="F12"/>
  <c r="C13" i="3" s="1"/>
  <c r="E12" i="1"/>
  <c r="D12"/>
  <c r="I11"/>
  <c r="I39" s="1"/>
  <c r="H11"/>
  <c r="H39" s="1"/>
  <c r="G11"/>
  <c r="G39" s="1"/>
  <c r="F11"/>
  <c r="C12" i="3" s="1"/>
  <c r="E11" i="1"/>
  <c r="D11"/>
  <c r="E4"/>
  <c r="D4"/>
  <c r="E22" i="2" l="1"/>
  <c r="H22" i="3"/>
  <c r="E39"/>
  <c r="D18" i="32" s="1"/>
  <c r="G39" i="3" s="1"/>
  <c r="E31"/>
  <c r="D18" i="24" s="1"/>
  <c r="G31" i="3" s="1"/>
  <c r="E23"/>
  <c r="D18" i="16" s="1"/>
  <c r="G23" i="3" s="1"/>
  <c r="E15"/>
  <c r="D18" i="8" s="1"/>
  <c r="G15" i="3" s="1"/>
  <c r="E13"/>
  <c r="D18" i="6" s="1"/>
  <c r="G13" i="3" s="1"/>
  <c r="E19"/>
  <c r="D18" i="12" s="1"/>
  <c r="G19" i="3" s="1"/>
  <c r="E24"/>
  <c r="D18" i="17" s="1"/>
  <c r="G24" i="3" s="1"/>
  <c r="E29"/>
  <c r="D18" i="22" s="1"/>
  <c r="G29" i="3" s="1"/>
  <c r="E35"/>
  <c r="D18" i="28" s="1"/>
  <c r="G35" i="3" s="1"/>
  <c r="E14"/>
  <c r="D18" i="7" s="1"/>
  <c r="G14" i="3" s="1"/>
  <c r="E25"/>
  <c r="D18" i="18" s="1"/>
  <c r="G25" i="3" s="1"/>
  <c r="E30"/>
  <c r="D18" i="23" s="1"/>
  <c r="G30" i="3" s="1"/>
  <c r="H17"/>
  <c r="E17" i="2"/>
  <c r="E18"/>
  <c r="H18" i="3"/>
  <c r="E28" i="2"/>
  <c r="H28" i="3"/>
  <c r="E20"/>
  <c r="D18" i="13" s="1"/>
  <c r="G20" i="3" s="1"/>
  <c r="E26"/>
  <c r="D18" i="19" s="1"/>
  <c r="G26" i="3" s="1"/>
  <c r="E36"/>
  <c r="D18" i="29" s="1"/>
  <c r="G36" i="3" s="1"/>
  <c r="E16"/>
  <c r="D18" i="9" s="1"/>
  <c r="G16" i="3" s="1"/>
  <c r="E21"/>
  <c r="D18" i="14" s="1"/>
  <c r="G21" i="3" s="1"/>
  <c r="E27"/>
  <c r="D18" i="20" s="1"/>
  <c r="G27" i="3" s="1"/>
  <c r="E32"/>
  <c r="D18" i="25" s="1"/>
  <c r="G32" i="3" s="1"/>
  <c r="E37"/>
  <c r="D18" i="30" s="1"/>
  <c r="G37" i="3" s="1"/>
  <c r="E38" i="2"/>
  <c r="H38" i="3"/>
  <c r="H33"/>
  <c r="E33" i="2"/>
  <c r="C40" i="3"/>
  <c r="E40" s="1"/>
  <c r="E12"/>
  <c r="D18" i="5" s="1"/>
  <c r="G12" i="3" s="1"/>
  <c r="E34"/>
  <c r="D18" i="27" s="1"/>
  <c r="G34" i="3" s="1"/>
  <c r="J11" i="1"/>
  <c r="J39" s="1"/>
  <c r="F39"/>
  <c r="H40" i="3" l="1"/>
  <c r="D18" i="4"/>
  <c r="G40" i="3" s="1"/>
  <c r="H13"/>
  <c r="E13" i="2"/>
  <c r="E24"/>
  <c r="H24" i="3"/>
  <c r="E12" i="2"/>
  <c r="H12" i="3"/>
  <c r="H29"/>
  <c r="E29" i="2"/>
  <c r="E34"/>
  <c r="H34" i="3"/>
  <c r="E32" i="2"/>
  <c r="H32" i="3"/>
  <c r="H35"/>
  <c r="E35" i="2"/>
  <c r="H39" i="3"/>
  <c r="E39" i="2"/>
  <c r="E36"/>
  <c r="H36" i="3"/>
  <c r="E16" i="2"/>
  <c r="H16" i="3"/>
  <c r="H19"/>
  <c r="E19" i="2"/>
  <c r="H21" i="3"/>
  <c r="E21" i="2"/>
  <c r="H27" i="3"/>
  <c r="E27" i="2"/>
  <c r="H37" i="3"/>
  <c r="E37" i="2"/>
  <c r="E14"/>
  <c r="H14" i="3"/>
  <c r="H31"/>
  <c r="E31" i="2"/>
  <c r="E20"/>
  <c r="H20" i="3"/>
  <c r="H25"/>
  <c r="E25" i="2"/>
  <c r="H23" i="3"/>
  <c r="E23" i="2"/>
  <c r="E26"/>
  <c r="H26" i="3"/>
  <c r="E30" i="2"/>
  <c r="H30" i="3"/>
  <c r="H15"/>
  <c r="E15" i="2"/>
</calcChain>
</file>

<file path=xl/sharedStrings.xml><?xml version="1.0" encoding="utf-8"?>
<sst xmlns="http://schemas.openxmlformats.org/spreadsheetml/2006/main" count="1393" uniqueCount="119">
  <si>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</si>
  <si>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</si>
  <si>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</si>
  <si>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</si>
  <si>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</si>
  <si>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</si>
  <si>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</si>
  <si>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</si>
  <si>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</si>
  <si>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</si>
  <si>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</si>
  <si>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</si>
  <si>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</si>
  <si>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</si>
  <si>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</si>
  <si>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</si>
  <si>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</si>
  <si>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</si>
  <si>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</si>
  <si>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</si>
  <si>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</si>
  <si>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</si>
  <si>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</si>
  <si>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</si>
  <si>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</si>
  <si>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</si>
  <si>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</si>
  <si>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</si>
  <si>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</si>
  <si>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</si>
  <si>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</si>
  <si>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</si>
  <si>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</si>
  <si>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</si>
  <si>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</si>
  <si>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</si>
  <si>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</si>
  <si>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</si>
  <si>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</si>
  <si>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</si>
  <si>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</si>
  <si>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</si>
  <si>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</si>
  <si>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</si>
  <si>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</si>
  <si>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</si>
  <si>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</si>
  <si>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</si>
  <si>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</si>
  <si>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</si>
  <si>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</si>
  <si>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</si>
  <si>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</si>
  <si>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</si>
  <si>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</si>
  <si>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</si>
  <si>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</si>
  <si>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</si>
  <si>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</si>
  <si>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</si>
  <si>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</si>
  <si>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</si>
  <si>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</si>
  <si>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</si>
  <si>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</si>
  <si>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</si>
  <si>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</si>
  <si>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</si>
  <si>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</si>
  <si>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</si>
  <si>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</si>
  <si>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</si>
  <si>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</si>
  <si>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</si>
  <si>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</si>
  <si>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</si>
  <si>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</si>
  <si>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</si>
  <si>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</si>
  <si>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</si>
  <si>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AUXÍLIO-TRANSPORTE¹</t>
  </si>
  <si>
    <t>EXAMES PERIÓDICOS</t>
  </si>
  <si>
    <r>
      <rPr>
        <b/>
        <sz val="13"/>
        <color rgb="FF000000"/>
        <rFont val="Arial"/>
      </rPr>
      <t>Descrição da Legislação</t>
    </r>
    <r>
      <rPr>
        <vertAlign val="superscript"/>
        <sz val="13"/>
        <color rgb="FF000000"/>
        <rFont val="Arial"/>
      </rPr>
      <t>2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</si>
  <si>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(R$910,08)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</si>
  <si>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(R$719,62)</t>
    </r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</si>
  <si>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
Utilização do valor médio realizado no âmbito de cada Tribunal e da Justiça Eleitoral.</t>
    </r>
  </si>
  <si>
    <t>-</t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</si>
  <si>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
Utilização do valor per capita definido como base de projeção, conforme orientação da Secretaria de Orçamento Federal (SOF/MP).</t>
    </r>
  </si>
  <si>
    <t>Notas:</t>
  </si>
  <si>
    <t>1) Utilização do valor médio realizado no âmbito da Justiça Eleitoral, considerado o valor total executado até a data de referência pelo total de beneficiários de auxílio-transporte dessa Justiça Especializada, apurado pela Setorial.</t>
  </si>
  <si>
    <t>2) A legislação se aplica a todos os órgãos que compõem a Justiça Eleitoral.</t>
  </si>
  <si>
    <t>3) Encontra-se vigente no âmbito da Justiça Eleitoral a Portaria Conjunta nº 1, de 1º.6.2018, que altera os valores per capita de auxílio alimentação e de assistência pré-escolar, a serem praticados a partir do exercício financeiro de 2018, para R$910,08 e R$719,62, respectivamente.</t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</si>
  <si>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</si>
  <si>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</si>
  <si>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</si>
  <si>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</si>
  <si>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</si>
  <si>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</si>
  <si>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</si>
  <si>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Conferência Sedaf</t>
  </si>
  <si>
    <t>JE</t>
  </si>
  <si>
    <t>CONSOLIDADO JE</t>
  </si>
  <si>
    <t>DEZEMBRO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</si>
  <si>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</si>
  <si>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</si>
  <si>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</si>
  <si>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</si>
  <si>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Portaria Conjunta nº 1/2018 (R$910,08)</t>
  </si>
  <si>
    <t>Portaria Conjunta nº 1/2018 (R$719,62)</t>
  </si>
  <si>
    <t>AUXÍLIO-TRANSPORTE</t>
  </si>
  <si>
    <t>Utilização do valor médio realizado no âmbito da Justiça Eleitoral, considerado o valor total executado até a data de referência pelo total de beneficiários de auxílio-transporte dessa Justiça Especializada, apurado pela Setorial.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</si>
  <si>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</si>
  <si>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</si>
  <si>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</si>
  <si>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</si>
  <si>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2021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</si>
  <si>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</si>
  <si>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r>
      <t xml:space="preserve">4) Os dados estão de acordo com o informado pelos Tribunais Eleitorais no período compreendido entre </t>
    </r>
    <r>
      <rPr>
        <b/>
        <sz val="12"/>
        <color rgb="FF000000"/>
        <rFont val="Arial"/>
        <family val="2"/>
      </rPr>
      <t>20.1.2</t>
    </r>
    <r>
      <rPr>
        <b/>
        <sz val="12"/>
        <color rgb="FF000000"/>
        <rFont val="Arial"/>
      </rPr>
      <t xml:space="preserve">022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  <family val="2"/>
      </rPr>
      <t>24.1.2022</t>
    </r>
    <r>
      <rPr>
        <b/>
        <sz val="12"/>
        <color rgb="FF000000"/>
        <rFont val="Arial"/>
      </rPr>
      <t xml:space="preserve"> </t>
    </r>
    <r>
      <rPr>
        <sz val="12"/>
        <color rgb="FF000000"/>
        <rFont val="Arial"/>
      </rPr>
      <t>e publicados nos respectivos sítios eletrônicos.</t>
    </r>
  </si>
  <si>
    <r>
      <t>JE</t>
    </r>
    <r>
      <rPr>
        <b/>
        <vertAlign val="superscript"/>
        <sz val="14"/>
        <color rgb="FF000000"/>
        <rFont val="Arial"/>
        <family val="2"/>
      </rPr>
      <t>1</t>
    </r>
  </si>
</sst>
</file>

<file path=xl/styles.xml><?xml version="1.0" encoding="utf-8"?>
<styleSheet xmlns="http://schemas.openxmlformats.org/spreadsheetml/2006/main">
  <numFmts count="13">
    <numFmt numFmtId="43" formatCode="_(* #,##0.00_);_(* \(#,##0.00\);_(* &quot;-&quot;??_);_(@_)"/>
    <numFmt numFmtId="164" formatCode="General_)"/>
    <numFmt numFmtId="165" formatCode="yyyy\:mm"/>
    <numFmt numFmtId="166" formatCode="_([$€-2]* #,##0.00_);_([$€-2]* \(#,##0.00\);_([$€-2]* \-??_)"/>
    <numFmt numFmtId="167" formatCode="_([$€-2]* #,##0.00_);_([$€-2]* \(#,##0.00\);_([$€-2]* &quot;-&quot;??_)"/>
    <numFmt numFmtId="168" formatCode="_(* #,##0.00_);_(* \(#,##0.00\);_(* \-??_);_(@_)"/>
    <numFmt numFmtId="169" formatCode="%#,#00"/>
    <numFmt numFmtId="170" formatCode="_-* #,##0.00_-;\-* #,##0.00_-;_-* &quot;-&quot;??_-;_-@_-"/>
    <numFmt numFmtId="171" formatCode="mm/yy"/>
    <numFmt numFmtId="172" formatCode="_-* #,##0.00_-;\-* #,##0.00_-;_-* \-??_-;_-@_-"/>
    <numFmt numFmtId="173" formatCode="_-* #,##0_-;\-* #,##0_-;_-* &quot;-&quot;??_-;_-@_-"/>
    <numFmt numFmtId="174" formatCode="_-* #,##0_-;\-* #,##0_-;_-* \-??_-;_-@_-"/>
    <numFmt numFmtId="175" formatCode="_(* #,##0_);_(* \(#,##0\);_(* \-??_);_(@_)"/>
  </numFmts>
  <fonts count="47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sz val="10"/>
      <color rgb="FF000000"/>
      <name val="Courier New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sz val="9"/>
      <color rgb="FFFF0000"/>
      <name val="Arial"/>
    </font>
    <font>
      <b/>
      <sz val="12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sz val="14"/>
      <color rgb="FF000000"/>
      <name val="Arial"/>
    </font>
    <font>
      <b/>
      <sz val="14"/>
      <color rgb="FF000000"/>
      <name val="Arial"/>
    </font>
    <font>
      <sz val="13"/>
      <color rgb="FF000000"/>
      <name val="Arial"/>
    </font>
    <font>
      <b/>
      <sz val="13"/>
      <color rgb="FF000000"/>
      <name val="Arial"/>
    </font>
    <font>
      <vertAlign val="superscript"/>
      <sz val="13"/>
      <color rgb="FF000000"/>
      <name val="Arial"/>
    </font>
    <font>
      <b/>
      <vertAlign val="superscript"/>
      <sz val="13"/>
      <color rgb="FF000000"/>
      <name val="Arial"/>
    </font>
    <font>
      <b/>
      <sz val="10"/>
      <color rgb="FF000000"/>
      <name val="Arial"/>
    </font>
    <font>
      <sz val="14"/>
      <color rgb="FFFF0000"/>
      <name val="Arial"/>
    </font>
    <font>
      <i/>
      <sz val="12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4"/>
      <color rgb="FF000000"/>
      <name val="Arial"/>
      <family val="2"/>
    </font>
    <font>
      <b/>
      <vertAlign val="superscript"/>
      <sz val="14"/>
      <color rgb="FF000000"/>
      <name val="Arial"/>
      <family val="2"/>
    </font>
    <font>
      <sz val="14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99CCFF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BFBFB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  <fill>
      <patternFill patternType="solid">
        <fgColor rgb="FFFFFFCC"/>
        <bgColor rgb="FF000000"/>
      </patternFill>
    </fill>
  </fills>
  <borders count="4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113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5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2" fillId="12" borderId="0"/>
    <xf numFmtId="0" fontId="2" fillId="9" borderId="0"/>
    <xf numFmtId="0" fontId="2" fillId="13" borderId="0"/>
    <xf numFmtId="0" fontId="2" fillId="14" borderId="0"/>
    <xf numFmtId="0" fontId="2" fillId="15" borderId="0"/>
    <xf numFmtId="0" fontId="3" fillId="3" borderId="0"/>
    <xf numFmtId="164" fontId="4" fillId="0" borderId="0">
      <alignment horizontal="left"/>
    </xf>
    <xf numFmtId="0" fontId="5" fillId="4" borderId="0"/>
    <xf numFmtId="2" fontId="6" fillId="0" borderId="0">
      <protection locked="0"/>
    </xf>
    <xf numFmtId="2" fontId="7" fillId="0" borderId="0">
      <protection locked="0"/>
    </xf>
    <xf numFmtId="0" fontId="8" fillId="8" borderId="1"/>
    <xf numFmtId="0" fontId="8" fillId="8" borderId="1"/>
    <xf numFmtId="0" fontId="8" fillId="8" borderId="1"/>
    <xf numFmtId="0" fontId="8" fillId="8" borderId="1"/>
    <xf numFmtId="0" fontId="9" fillId="16" borderId="2"/>
    <xf numFmtId="0" fontId="10" fillId="0" borderId="3"/>
    <xf numFmtId="0" fontId="10" fillId="0" borderId="3"/>
    <xf numFmtId="0" fontId="10" fillId="0" borderId="3"/>
    <xf numFmtId="0" fontId="1" fillId="0" borderId="0"/>
    <xf numFmtId="0" fontId="1" fillId="0" borderId="0"/>
    <xf numFmtId="165" fontId="1" fillId="0" borderId="0"/>
    <xf numFmtId="0" fontId="2" fillId="17" borderId="0"/>
    <xf numFmtId="0" fontId="2" fillId="17" borderId="0"/>
    <xf numFmtId="0" fontId="2" fillId="18" borderId="0"/>
    <xf numFmtId="0" fontId="2" fillId="19" borderId="0"/>
    <xf numFmtId="0" fontId="2" fillId="13" borderId="0"/>
    <xf numFmtId="0" fontId="2" fillId="13" borderId="0"/>
    <xf numFmtId="0" fontId="2" fillId="14" borderId="0"/>
    <xf numFmtId="0" fontId="2" fillId="14" borderId="0"/>
    <xf numFmtId="0" fontId="2" fillId="14" borderId="0"/>
    <xf numFmtId="0" fontId="2" fillId="14" borderId="0"/>
    <xf numFmtId="166" fontId="41" fillId="0" borderId="0"/>
    <xf numFmtId="167" fontId="41" fillId="0" borderId="0"/>
    <xf numFmtId="0" fontId="11" fillId="0" borderId="4">
      <alignment horizontal="center"/>
    </xf>
    <xf numFmtId="0" fontId="12" fillId="0" borderId="5"/>
    <xf numFmtId="0" fontId="13" fillId="0" borderId="6"/>
    <xf numFmtId="0" fontId="14" fillId="0" borderId="0"/>
    <xf numFmtId="0" fontId="15" fillId="0" borderId="0"/>
    <xf numFmtId="168" fontId="1" fillId="0" borderId="0"/>
    <xf numFmtId="0" fontId="16" fillId="20" borderId="0"/>
    <xf numFmtId="0" fontId="1" fillId="0" borderId="0"/>
    <xf numFmtId="0" fontId="1" fillId="0" borderId="0"/>
    <xf numFmtId="0" fontId="11" fillId="0" borderId="4">
      <alignment horizontal="center"/>
    </xf>
    <xf numFmtId="0" fontId="1" fillId="0" borderId="0"/>
    <xf numFmtId="0" fontId="1" fillId="0" borderId="0"/>
    <xf numFmtId="0" fontId="1" fillId="0" borderId="0"/>
    <xf numFmtId="0" fontId="41" fillId="21" borderId="8"/>
    <xf numFmtId="0" fontId="41" fillId="21" borderId="8"/>
    <xf numFmtId="169" fontId="6" fillId="0" borderId="0">
      <protection locked="0"/>
    </xf>
    <xf numFmtId="9" fontId="41" fillId="0" borderId="0"/>
    <xf numFmtId="0" fontId="17" fillId="8" borderId="9"/>
    <xf numFmtId="170" fontId="41" fillId="0" borderId="0"/>
    <xf numFmtId="170" fontId="41" fillId="0" borderId="0"/>
    <xf numFmtId="168" fontId="41" fillId="0" borderId="0"/>
    <xf numFmtId="170" fontId="41" fillId="0" borderId="0"/>
    <xf numFmtId="168" fontId="41" fillId="0" borderId="0"/>
    <xf numFmtId="168" fontId="41" fillId="0" borderId="0"/>
    <xf numFmtId="170" fontId="41" fillId="0" borderId="0"/>
    <xf numFmtId="170" fontId="41" fillId="0" borderId="0"/>
    <xf numFmtId="170" fontId="41" fillId="0" borderId="0"/>
    <xf numFmtId="170" fontId="41" fillId="0" borderId="0"/>
    <xf numFmtId="170" fontId="41" fillId="0" borderId="0"/>
    <xf numFmtId="170" fontId="41" fillId="0" borderId="0"/>
    <xf numFmtId="170" fontId="41" fillId="0" borderId="0"/>
    <xf numFmtId="168" fontId="41" fillId="0" borderId="0"/>
    <xf numFmtId="170" fontId="1" fillId="0" borderId="0"/>
    <xf numFmtId="170" fontId="1" fillId="0" borderId="0"/>
    <xf numFmtId="170" fontId="1" fillId="0" borderId="0"/>
    <xf numFmtId="170" fontId="41" fillId="0" borderId="0"/>
    <xf numFmtId="168" fontId="41" fillId="0" borderId="0"/>
    <xf numFmtId="168" fontId="41" fillId="0" borderId="0"/>
    <xf numFmtId="168" fontId="41" fillId="0" borderId="0"/>
    <xf numFmtId="0" fontId="18" fillId="0" borderId="0"/>
    <xf numFmtId="171" fontId="1" fillId="0" borderId="0"/>
    <xf numFmtId="0" fontId="20" fillId="0" borderId="10"/>
    <xf numFmtId="0" fontId="12" fillId="0" borderId="5"/>
    <xf numFmtId="0" fontId="21" fillId="0" borderId="0"/>
    <xf numFmtId="0" fontId="19" fillId="0" borderId="0"/>
    <xf numFmtId="0" fontId="13" fillId="0" borderId="6"/>
    <xf numFmtId="0" fontId="14" fillId="0" borderId="7"/>
    <xf numFmtId="0" fontId="14" fillId="0" borderId="7"/>
    <xf numFmtId="0" fontId="19" fillId="0" borderId="0"/>
    <xf numFmtId="0" fontId="19" fillId="0" borderId="0"/>
    <xf numFmtId="0" fontId="19" fillId="0" borderId="0"/>
    <xf numFmtId="0" fontId="21" fillId="0" borderId="0"/>
    <xf numFmtId="170" fontId="1" fillId="0" borderId="0"/>
    <xf numFmtId="168" fontId="41" fillId="0" borderId="0"/>
    <xf numFmtId="172" fontId="41" fillId="0" borderId="0"/>
    <xf numFmtId="168" fontId="41" fillId="0" borderId="0"/>
  </cellStyleXfs>
  <cellXfs count="363">
    <xf numFmtId="0" fontId="0" fillId="0" borderId="0" xfId="0"/>
    <xf numFmtId="0" fontId="22" fillId="0" borderId="0" xfId="0" applyNumberFormat="1" applyFont="1"/>
    <xf numFmtId="0" fontId="23" fillId="0" borderId="0" xfId="0" applyNumberFormat="1" applyFont="1" applyAlignment="1">
      <alignment horizontal="left" vertical="center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/>
    <xf numFmtId="0" fontId="24" fillId="0" borderId="0" xfId="0" applyNumberFormat="1" applyFont="1" applyAlignment="1">
      <alignment horizontal="left"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0" fontId="25" fillId="0" borderId="0" xfId="0" applyNumberFormat="1" applyFont="1" applyAlignment="1">
      <alignment horizontal="center" vertical="center"/>
    </xf>
    <xf numFmtId="0" fontId="23" fillId="0" borderId="0" xfId="0" applyNumberFormat="1" applyFont="1"/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173" fontId="26" fillId="8" borderId="14" xfId="0" applyNumberFormat="1" applyFont="1" applyFill="1" applyBorder="1" applyAlignment="1">
      <alignment horizontal="center" vertical="center" wrapText="1"/>
    </xf>
    <xf numFmtId="173" fontId="26" fillId="0" borderId="20" xfId="0" applyNumberFormat="1" applyFont="1" applyBorder="1" applyAlignment="1">
      <alignment vertical="center" wrapText="1"/>
    </xf>
    <xf numFmtId="173" fontId="26" fillId="0" borderId="21" xfId="0" applyNumberFormat="1" applyFont="1" applyBorder="1" applyAlignment="1">
      <alignment vertical="center" wrapText="1"/>
    </xf>
    <xf numFmtId="173" fontId="26" fillId="0" borderId="24" xfId="0" applyNumberFormat="1" applyFont="1" applyBorder="1" applyAlignment="1">
      <alignment vertical="center" wrapText="1"/>
    </xf>
    <xf numFmtId="173" fontId="26" fillId="0" borderId="25" xfId="0" applyNumberFormat="1" applyFont="1" applyBorder="1" applyAlignment="1">
      <alignment vertical="center" wrapText="1"/>
    </xf>
    <xf numFmtId="0" fontId="27" fillId="0" borderId="0" xfId="0" applyNumberFormat="1" applyFont="1"/>
    <xf numFmtId="173" fontId="26" fillId="0" borderId="28" xfId="0" applyNumberFormat="1" applyFont="1" applyBorder="1" applyAlignment="1">
      <alignment vertical="center" wrapText="1"/>
    </xf>
    <xf numFmtId="173" fontId="26" fillId="0" borderId="29" xfId="0" applyNumberFormat="1" applyFont="1" applyBorder="1" applyAlignment="1">
      <alignment vertical="center" wrapText="1"/>
    </xf>
    <xf numFmtId="174" fontId="28" fillId="8" borderId="14" xfId="0" applyNumberFormat="1" applyFont="1" applyFill="1" applyBorder="1" applyAlignment="1">
      <alignment vertical="center" wrapText="1"/>
    </xf>
    <xf numFmtId="174" fontId="28" fillId="8" borderId="15" xfId="0" applyNumberFormat="1" applyFont="1" applyFill="1" applyBorder="1" applyAlignment="1">
      <alignment vertical="center" wrapText="1"/>
    </xf>
    <xf numFmtId="0" fontId="30" fillId="0" borderId="0" xfId="0" applyNumberFormat="1" applyFont="1"/>
    <xf numFmtId="0" fontId="29" fillId="0" borderId="0" xfId="0" applyNumberFormat="1" applyFont="1"/>
    <xf numFmtId="0" fontId="31" fillId="0" borderId="0" xfId="0" applyNumberFormat="1" applyFont="1"/>
    <xf numFmtId="170" fontId="31" fillId="0" borderId="20" xfId="0" applyNumberFormat="1" applyFont="1" applyBorder="1" applyAlignment="1">
      <alignment vertical="center" wrapText="1"/>
    </xf>
    <xf numFmtId="170" fontId="31" fillId="0" borderId="21" xfId="0" applyNumberFormat="1" applyFont="1" applyBorder="1" applyAlignment="1">
      <alignment vertical="center" wrapText="1"/>
    </xf>
    <xf numFmtId="170" fontId="31" fillId="0" borderId="24" xfId="0" applyNumberFormat="1" applyFont="1" applyBorder="1" applyAlignment="1">
      <alignment vertical="center" wrapText="1"/>
    </xf>
    <xf numFmtId="170" fontId="31" fillId="0" borderId="25" xfId="0" applyNumberFormat="1" applyFont="1" applyBorder="1" applyAlignment="1">
      <alignment vertical="center" wrapText="1"/>
    </xf>
    <xf numFmtId="170" fontId="31" fillId="0" borderId="28" xfId="0" applyNumberFormat="1" applyFont="1" applyBorder="1" applyAlignment="1">
      <alignment vertical="center" wrapText="1"/>
    </xf>
    <xf numFmtId="170" fontId="31" fillId="0" borderId="29" xfId="0" applyNumberFormat="1" applyFont="1" applyBorder="1" applyAlignment="1">
      <alignment vertical="center" wrapText="1"/>
    </xf>
    <xf numFmtId="174" fontId="32" fillId="8" borderId="14" xfId="0" applyNumberFormat="1" applyFont="1" applyFill="1" applyBorder="1" applyAlignment="1">
      <alignment vertical="center" wrapText="1"/>
    </xf>
    <xf numFmtId="0" fontId="32" fillId="8" borderId="14" xfId="0" applyNumberFormat="1" applyFont="1" applyFill="1" applyBorder="1" applyAlignment="1">
      <alignment vertical="center" wrapText="1"/>
    </xf>
    <xf numFmtId="174" fontId="32" fillId="8" borderId="15" xfId="0" applyNumberFormat="1" applyFont="1" applyFill="1" applyBorder="1" applyAlignment="1">
      <alignment vertical="center" wrapText="1"/>
    </xf>
    <xf numFmtId="0" fontId="33" fillId="0" borderId="0" xfId="0" applyNumberFormat="1" applyFont="1"/>
    <xf numFmtId="0" fontId="33" fillId="0" borderId="14" xfId="0" applyNumberFormat="1" applyFont="1" applyBorder="1" applyAlignment="1">
      <alignment horizontal="justify" vertical="center" wrapText="1"/>
    </xf>
    <xf numFmtId="0" fontId="33" fillId="0" borderId="14" xfId="0" applyNumberFormat="1" applyFont="1" applyBorder="1" applyAlignment="1">
      <alignment horizontal="center" vertical="center" wrapText="1"/>
    </xf>
    <xf numFmtId="0" fontId="33" fillId="0" borderId="15" xfId="0" applyNumberFormat="1" applyFont="1" applyBorder="1" applyAlignment="1">
      <alignment horizontal="justify" vertical="center" wrapText="1"/>
    </xf>
    <xf numFmtId="0" fontId="26" fillId="0" borderId="0" xfId="0" applyNumberFormat="1" applyFont="1" applyAlignment="1">
      <alignment vertical="center"/>
    </xf>
    <xf numFmtId="0" fontId="0" fillId="0" borderId="0" xfId="0" applyNumberFormat="1" applyAlignment="1">
      <alignment horizontal="center"/>
    </xf>
    <xf numFmtId="0" fontId="37" fillId="8" borderId="12" xfId="0" applyNumberFormat="1" applyFont="1" applyFill="1" applyBorder="1" applyAlignment="1">
      <alignment horizontal="center" vertical="center" wrapText="1"/>
    </xf>
    <xf numFmtId="0" fontId="37" fillId="8" borderId="31" xfId="0" applyNumberFormat="1" applyFont="1" applyFill="1" applyBorder="1" applyAlignment="1">
      <alignment horizontal="center" vertical="center" wrapText="1"/>
    </xf>
    <xf numFmtId="0" fontId="37" fillId="8" borderId="32" xfId="0" applyNumberFormat="1" applyFont="1" applyFill="1" applyBorder="1" applyAlignment="1">
      <alignment horizontal="center" vertical="center" wrapText="1"/>
    </xf>
    <xf numFmtId="0" fontId="37" fillId="8" borderId="33" xfId="0" applyNumberFormat="1" applyFont="1" applyFill="1" applyBorder="1" applyAlignment="1">
      <alignment horizontal="center" vertical="center" wrapText="1"/>
    </xf>
    <xf numFmtId="0" fontId="37" fillId="8" borderId="34" xfId="0" applyNumberFormat="1" applyFont="1" applyFill="1" applyBorder="1" applyAlignment="1">
      <alignment horizontal="center" vertical="center" wrapText="1"/>
    </xf>
    <xf numFmtId="0" fontId="38" fillId="0" borderId="0" xfId="0" applyNumberFormat="1" applyFont="1"/>
    <xf numFmtId="0" fontId="0" fillId="0" borderId="0" xfId="0" applyNumberFormat="1" applyAlignment="1">
      <alignment vertical="center"/>
    </xf>
    <xf numFmtId="0" fontId="0" fillId="0" borderId="18" xfId="0" applyNumberFormat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175" fontId="0" fillId="23" borderId="20" xfId="0" applyNumberFormat="1" applyFill="1" applyBorder="1" applyAlignment="1" applyProtection="1">
      <alignment vertical="center" wrapText="1"/>
      <protection locked="0"/>
    </xf>
    <xf numFmtId="168" fontId="0" fillId="24" borderId="20" xfId="0" applyNumberFormat="1" applyFill="1" applyBorder="1" applyAlignment="1" applyProtection="1">
      <alignment vertical="center"/>
      <protection locked="0"/>
    </xf>
    <xf numFmtId="168" fontId="0" fillId="23" borderId="21" xfId="0" applyNumberFormat="1" applyFill="1" applyBorder="1" applyAlignment="1" applyProtection="1">
      <alignment vertical="center" wrapText="1"/>
      <protection locked="0"/>
    </xf>
    <xf numFmtId="170" fontId="26" fillId="25" borderId="14" xfId="0" applyNumberFormat="1" applyFont="1" applyFill="1" applyBorder="1" applyAlignment="1">
      <alignment vertical="center" wrapText="1"/>
    </xf>
    <xf numFmtId="43" fontId="0" fillId="25" borderId="14" xfId="0" applyNumberFormat="1" applyFill="1" applyBorder="1" applyAlignment="1">
      <alignment vertical="center"/>
    </xf>
    <xf numFmtId="0" fontId="0" fillId="0" borderId="22" xfId="0" applyNumberForma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175" fontId="0" fillId="23" borderId="24" xfId="0" applyNumberFormat="1" applyFill="1" applyBorder="1" applyAlignment="1" applyProtection="1">
      <alignment vertical="center" wrapText="1"/>
      <protection locked="0"/>
    </xf>
    <xf numFmtId="168" fontId="0" fillId="24" borderId="24" xfId="0" applyNumberFormat="1" applyFill="1" applyBorder="1" applyAlignment="1" applyProtection="1">
      <alignment vertical="center"/>
      <protection locked="0"/>
    </xf>
    <xf numFmtId="168" fontId="0" fillId="23" borderId="25" xfId="0" applyNumberFormat="1" applyFill="1" applyBorder="1" applyAlignment="1" applyProtection="1">
      <alignment vertical="center" wrapText="1"/>
      <protection locked="0"/>
    </xf>
    <xf numFmtId="0" fontId="0" fillId="0" borderId="39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75" fontId="0" fillId="23" borderId="28" xfId="0" applyNumberFormat="1" applyFill="1" applyBorder="1" applyAlignment="1" applyProtection="1">
      <alignment vertical="center" wrapText="1"/>
      <protection locked="0"/>
    </xf>
    <xf numFmtId="168" fontId="0" fillId="24" borderId="28" xfId="0" applyNumberFormat="1" applyFill="1" applyBorder="1" applyAlignment="1" applyProtection="1">
      <alignment vertical="center"/>
      <protection locked="0"/>
    </xf>
    <xf numFmtId="168" fontId="0" fillId="23" borderId="29" xfId="0" applyNumberFormat="1" applyFill="1" applyBorder="1" applyAlignment="1" applyProtection="1">
      <alignment vertical="center" wrapText="1"/>
      <protection locked="0"/>
    </xf>
    <xf numFmtId="0" fontId="37" fillId="22" borderId="13" xfId="0" applyNumberFormat="1" applyFont="1" applyFill="1" applyBorder="1" applyAlignment="1">
      <alignment horizontal="center" vertical="center"/>
    </xf>
    <xf numFmtId="3" fontId="37" fillId="22" borderId="14" xfId="0" applyNumberFormat="1" applyFont="1" applyFill="1" applyBorder="1" applyAlignment="1">
      <alignment horizontal="center" vertical="center"/>
    </xf>
    <xf numFmtId="175" fontId="37" fillId="22" borderId="14" xfId="0" applyNumberFormat="1" applyFont="1" applyFill="1" applyBorder="1" applyAlignment="1" applyProtection="1">
      <alignment vertical="center" wrapText="1"/>
      <protection locked="0"/>
    </xf>
    <xf numFmtId="168" fontId="37" fillId="22" borderId="14" xfId="0" applyNumberFormat="1" applyFont="1" applyFill="1" applyBorder="1" applyAlignment="1" applyProtection="1">
      <alignment vertical="center" wrapText="1"/>
      <protection locked="0"/>
    </xf>
    <xf numFmtId="168" fontId="37" fillId="25" borderId="14" xfId="0" applyNumberFormat="1" applyFont="1" applyFill="1" applyBorder="1" applyAlignment="1" applyProtection="1">
      <alignment vertical="center" wrapText="1"/>
      <protection locked="0"/>
    </xf>
    <xf numFmtId="170" fontId="0" fillId="0" borderId="0" xfId="0" applyNumberFormat="1"/>
    <xf numFmtId="0" fontId="0" fillId="0" borderId="0" xfId="0" applyNumberFormat="1"/>
    <xf numFmtId="0" fontId="23" fillId="0" borderId="0" xfId="0" applyNumberFormat="1" applyFont="1" applyAlignment="1">
      <alignment vertical="center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30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68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5" fontId="26" fillId="0" borderId="13" xfId="0" applyNumberFormat="1" applyFont="1" applyBorder="1" applyAlignment="1">
      <alignment horizontal="center" vertical="center" wrapText="1"/>
    </xf>
    <xf numFmtId="173" fontId="26" fillId="0" borderId="15" xfId="0" applyNumberFormat="1" applyFont="1" applyBorder="1" applyAlignment="1">
      <alignment horizontal="center" vertical="center" wrapText="1"/>
    </xf>
    <xf numFmtId="174" fontId="28" fillId="8" borderId="14" xfId="0" applyNumberFormat="1" applyFont="1" applyFill="1" applyBorder="1" applyAlignment="1">
      <alignment horizontal="center" vertical="center" wrapText="1"/>
    </xf>
    <xf numFmtId="174" fontId="28" fillId="8" borderId="15" xfId="0" applyNumberFormat="1" applyFont="1" applyFill="1" applyBorder="1" applyAlignment="1">
      <alignment horizontal="center" vertical="center" wrapText="1"/>
    </xf>
    <xf numFmtId="2" fontId="26" fillId="0" borderId="14" xfId="0" applyNumberFormat="1" applyFont="1" applyBorder="1" applyAlignment="1">
      <alignment horizontal="right" vertical="center" wrapText="1"/>
    </xf>
    <xf numFmtId="49" fontId="26" fillId="0" borderId="14" xfId="0" applyNumberFormat="1" applyFont="1" applyBorder="1" applyAlignment="1">
      <alignment horizontal="right" vertical="center" wrapText="1"/>
    </xf>
    <xf numFmtId="0" fontId="26" fillId="0" borderId="41" xfId="0" applyNumberFormat="1" applyFont="1" applyBorder="1" applyAlignment="1">
      <alignment horizontal="justify" vertical="center" wrapText="1"/>
    </xf>
    <xf numFmtId="0" fontId="26" fillId="0" borderId="41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44" fillId="8" borderId="35" xfId="0" applyNumberFormat="1" applyFont="1" applyFill="1" applyBorder="1" applyAlignment="1">
      <alignment vertical="center" wrapText="1"/>
    </xf>
    <xf numFmtId="0" fontId="44" fillId="8" borderId="36" xfId="0" applyNumberFormat="1" applyFont="1" applyFill="1" applyBorder="1" applyAlignment="1">
      <alignment horizontal="center" vertical="center" wrapText="1"/>
    </xf>
    <xf numFmtId="0" fontId="29" fillId="0" borderId="0" xfId="0" applyNumberFormat="1" applyFont="1" applyAlignment="1">
      <alignment horizontal="left" vertical="center" wrapText="1"/>
    </xf>
    <xf numFmtId="0" fontId="28" fillId="8" borderId="13" xfId="0" applyNumberFormat="1" applyFont="1" applyFill="1" applyBorder="1" applyAlignment="1">
      <alignment horizontal="center" vertical="center" wrapText="1"/>
    </xf>
    <xf numFmtId="0" fontId="28" fillId="8" borderId="14" xfId="0" applyNumberFormat="1" applyFont="1" applyFill="1" applyBorder="1" applyAlignment="1">
      <alignment horizontal="center" vertical="center" wrapText="1"/>
    </xf>
    <xf numFmtId="0" fontId="25" fillId="0" borderId="0" xfId="0" applyNumberFormat="1" applyFont="1" applyAlignment="1">
      <alignment horizontal="center"/>
    </xf>
    <xf numFmtId="0" fontId="26" fillId="8" borderId="14" xfId="0" applyNumberFormat="1" applyFont="1" applyFill="1" applyBorder="1" applyAlignment="1">
      <alignment horizontal="center" vertical="center" wrapText="1"/>
    </xf>
    <xf numFmtId="0" fontId="26" fillId="8" borderId="15" xfId="0" applyNumberFormat="1" applyFont="1" applyFill="1" applyBorder="1" applyAlignment="1">
      <alignment horizontal="center" vertical="center" wrapText="1"/>
    </xf>
    <xf numFmtId="0" fontId="23" fillId="0" borderId="11" xfId="0" applyNumberFormat="1" applyFont="1" applyBorder="1" applyAlignment="1">
      <alignment horizontal="center"/>
    </xf>
    <xf numFmtId="0" fontId="26" fillId="8" borderId="0" xfId="0" applyNumberFormat="1" applyFont="1" applyFill="1" applyAlignment="1">
      <alignment horizontal="center" vertical="center" wrapText="1"/>
    </xf>
    <xf numFmtId="0" fontId="26" fillId="8" borderId="11" xfId="0" applyNumberFormat="1" applyFont="1" applyFill="1" applyBorder="1" applyAlignment="1">
      <alignment horizontal="center" vertical="center" wrapText="1"/>
    </xf>
    <xf numFmtId="0" fontId="26" fillId="8" borderId="16" xfId="0" applyNumberFormat="1" applyFont="1" applyFill="1" applyBorder="1" applyAlignment="1">
      <alignment horizontal="center" vertical="center" wrapText="1"/>
    </xf>
    <xf numFmtId="0" fontId="26" fillId="8" borderId="17" xfId="0" applyNumberFormat="1" applyFont="1" applyFill="1" applyBorder="1" applyAlignment="1">
      <alignment horizontal="center" vertical="center" wrapText="1"/>
    </xf>
    <xf numFmtId="0" fontId="26" fillId="8" borderId="12" xfId="0" applyNumberFormat="1" applyFont="1" applyFill="1" applyBorder="1" applyAlignment="1">
      <alignment horizontal="center" vertical="center" wrapText="1"/>
    </xf>
    <xf numFmtId="0" fontId="26" fillId="8" borderId="13" xfId="0" applyNumberFormat="1" applyFont="1" applyFill="1" applyBorder="1" applyAlignment="1">
      <alignment horizontal="center" vertical="center" wrapText="1"/>
    </xf>
    <xf numFmtId="0" fontId="43" fillId="0" borderId="0" xfId="0" applyNumberFormat="1" applyFont="1" applyAlignment="1">
      <alignment horizontal="left" vertical="center" wrapText="1"/>
    </xf>
    <xf numFmtId="0" fontId="26" fillId="0" borderId="0" xfId="0" applyNumberFormat="1" applyFont="1" applyAlignment="1">
      <alignment horizontal="left" vertical="center" wrapText="1"/>
    </xf>
    <xf numFmtId="0" fontId="32" fillId="8" borderId="12" xfId="0" applyNumberFormat="1" applyFont="1" applyFill="1" applyBorder="1" applyAlignment="1">
      <alignment horizontal="center" vertical="center" wrapText="1"/>
    </xf>
    <xf numFmtId="0" fontId="32" fillId="8" borderId="13" xfId="0" applyNumberFormat="1" applyFont="1" applyFill="1" applyBorder="1" applyAlignment="1">
      <alignment horizontal="center" vertical="center" wrapText="1"/>
    </xf>
    <xf numFmtId="0" fontId="32" fillId="8" borderId="14" xfId="0" applyNumberFormat="1" applyFont="1" applyFill="1" applyBorder="1" applyAlignment="1">
      <alignment horizontal="center" vertical="center" wrapText="1"/>
    </xf>
    <xf numFmtId="0" fontId="32" fillId="8" borderId="15" xfId="0" applyNumberFormat="1" applyFont="1" applyFill="1" applyBorder="1" applyAlignment="1">
      <alignment horizontal="center" vertical="center" wrapText="1"/>
    </xf>
    <xf numFmtId="0" fontId="32" fillId="8" borderId="30" xfId="0" applyNumberFormat="1" applyFont="1" applyFill="1" applyBorder="1" applyAlignment="1">
      <alignment horizontal="center" vertical="center" wrapText="1"/>
    </xf>
    <xf numFmtId="0" fontId="32" fillId="8" borderId="17" xfId="0" applyNumberFormat="1" applyFont="1" applyFill="1" applyBorder="1" applyAlignment="1">
      <alignment horizontal="center" vertical="center" wrapText="1"/>
    </xf>
    <xf numFmtId="0" fontId="32" fillId="8" borderId="31" xfId="0" applyNumberFormat="1" applyFont="1" applyFill="1" applyBorder="1" applyAlignment="1">
      <alignment horizontal="center" vertical="center" wrapText="1"/>
    </xf>
    <xf numFmtId="0" fontId="32" fillId="8" borderId="33" xfId="0" applyNumberFormat="1" applyFont="1" applyFill="1" applyBorder="1" applyAlignment="1">
      <alignment horizontal="center" vertical="center" wrapText="1"/>
    </xf>
    <xf numFmtId="0" fontId="32" fillId="8" borderId="32" xfId="0" applyNumberFormat="1" applyFont="1" applyFill="1" applyBorder="1" applyAlignment="1">
      <alignment horizontal="center" vertical="center" wrapText="1"/>
    </xf>
    <xf numFmtId="0" fontId="32" fillId="8" borderId="34" xfId="0" applyNumberFormat="1" applyFont="1" applyFill="1" applyBorder="1" applyAlignment="1">
      <alignment horizontal="center" vertical="center" wrapText="1"/>
    </xf>
    <xf numFmtId="0" fontId="34" fillId="22" borderId="13" xfId="0" applyNumberFormat="1" applyFont="1" applyFill="1" applyBorder="1" applyAlignment="1">
      <alignment horizontal="center" vertical="center"/>
    </xf>
    <xf numFmtId="0" fontId="34" fillId="22" borderId="14" xfId="0" applyNumberFormat="1" applyFont="1" applyFill="1" applyBorder="1" applyAlignment="1">
      <alignment horizontal="center" vertical="center"/>
    </xf>
    <xf numFmtId="0" fontId="28" fillId="0" borderId="0" xfId="0" applyNumberFormat="1" applyFont="1" applyAlignment="1">
      <alignment horizontal="left" vertical="center" wrapText="1"/>
    </xf>
    <xf numFmtId="0" fontId="23" fillId="0" borderId="0" xfId="0" applyNumberFormat="1" applyFont="1" applyAlignment="1">
      <alignment horizontal="center"/>
    </xf>
    <xf numFmtId="0" fontId="24" fillId="0" borderId="0" xfId="0" applyNumberFormat="1" applyFont="1" applyAlignment="1">
      <alignment horizontal="left" vertical="center"/>
    </xf>
    <xf numFmtId="0" fontId="25" fillId="0" borderId="0" xfId="0" applyNumberFormat="1" applyFont="1" applyAlignment="1">
      <alignment horizontal="center" vertical="center"/>
    </xf>
    <xf numFmtId="0" fontId="37" fillId="8" borderId="13" xfId="0" applyNumberFormat="1" applyFont="1" applyFill="1" applyBorder="1" applyAlignment="1">
      <alignment horizontal="center" vertical="center" wrapText="1"/>
    </xf>
    <xf numFmtId="0" fontId="37" fillId="8" borderId="14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Alignment="1">
      <alignment horizontal="left"/>
    </xf>
    <xf numFmtId="0" fontId="22" fillId="0" borderId="0" xfId="0" applyNumberFormat="1" applyFont="1" applyAlignment="1">
      <alignment horizontal="center" vertical="center"/>
    </xf>
    <xf numFmtId="0" fontId="37" fillId="8" borderId="15" xfId="0" applyNumberFormat="1" applyFont="1" applyFill="1" applyBorder="1" applyAlignment="1">
      <alignment horizontal="center" vertical="center" wrapText="1"/>
    </xf>
    <xf numFmtId="0" fontId="37" fillId="8" borderId="12" xfId="0" applyNumberFormat="1" applyFont="1" applyFill="1" applyBorder="1" applyAlignment="1">
      <alignment horizontal="center" vertical="center" wrapText="1"/>
    </xf>
    <xf numFmtId="0" fontId="28" fillId="0" borderId="41" xfId="0" applyNumberFormat="1" applyFont="1" applyBorder="1" applyAlignment="1">
      <alignment horizontal="left" vertical="center" wrapText="1"/>
    </xf>
    <xf numFmtId="0" fontId="25" fillId="0" borderId="11" xfId="0" applyNumberFormat="1" applyFont="1" applyBorder="1" applyAlignment="1">
      <alignment horizontal="left" wrapText="1"/>
    </xf>
    <xf numFmtId="49" fontId="26" fillId="0" borderId="12" xfId="0" applyNumberFormat="1" applyFont="1" applyBorder="1" applyAlignment="1">
      <alignment horizontal="justify" vertical="center" wrapText="1"/>
    </xf>
    <xf numFmtId="49" fontId="26" fillId="0" borderId="13" xfId="0" applyNumberFormat="1" applyFont="1" applyBorder="1" applyAlignment="1">
      <alignment horizontal="justify" vertical="center" wrapText="1"/>
    </xf>
    <xf numFmtId="49" fontId="26" fillId="0" borderId="15" xfId="0" applyNumberFormat="1" applyFont="1" applyBorder="1" applyAlignment="1">
      <alignment horizontal="center" vertical="center" wrapText="1"/>
    </xf>
    <xf numFmtId="49" fontId="26" fillId="0" borderId="12" xfId="0" applyNumberFormat="1" applyFont="1" applyBorder="1" applyAlignment="1">
      <alignment horizontal="center" vertical="center" wrapText="1"/>
    </xf>
    <xf numFmtId="49" fontId="26" fillId="0" borderId="15" xfId="0" applyNumberFormat="1" applyFont="1" applyBorder="1" applyAlignment="1">
      <alignment horizontal="justify" vertical="center" wrapText="1"/>
    </xf>
    <xf numFmtId="0" fontId="26" fillId="0" borderId="0" xfId="0" applyNumberFormat="1" applyFont="1" applyAlignment="1">
      <alignment horizontal="justify" vertical="center" wrapText="1"/>
    </xf>
    <xf numFmtId="0" fontId="43" fillId="0" borderId="18" xfId="0" applyNumberFormat="1" applyFont="1" applyBorder="1" applyAlignment="1">
      <alignment horizontal="center" vertical="center"/>
    </xf>
    <xf numFmtId="3" fontId="43" fillId="0" borderId="19" xfId="0" applyNumberFormat="1" applyFont="1" applyBorder="1" applyAlignment="1">
      <alignment horizontal="center" vertical="center"/>
    </xf>
    <xf numFmtId="0" fontId="43" fillId="0" borderId="22" xfId="0" applyNumberFormat="1" applyFont="1" applyBorder="1" applyAlignment="1">
      <alignment horizontal="center" vertical="center"/>
    </xf>
    <xf numFmtId="3" fontId="43" fillId="0" borderId="23" xfId="0" applyNumberFormat="1" applyFont="1" applyBorder="1" applyAlignment="1">
      <alignment horizontal="center" vertical="center"/>
    </xf>
    <xf numFmtId="0" fontId="43" fillId="0" borderId="26" xfId="0" applyNumberFormat="1" applyFont="1" applyBorder="1" applyAlignment="1">
      <alignment horizontal="center" vertical="center"/>
    </xf>
    <xf numFmtId="3" fontId="43" fillId="0" borderId="27" xfId="0" applyNumberFormat="1" applyFont="1" applyBorder="1" applyAlignment="1">
      <alignment horizontal="center" vertical="center"/>
    </xf>
    <xf numFmtId="0" fontId="46" fillId="0" borderId="18" xfId="0" applyNumberFormat="1" applyFont="1" applyBorder="1" applyAlignment="1">
      <alignment horizontal="center" vertical="center"/>
    </xf>
    <xf numFmtId="3" fontId="46" fillId="0" borderId="19" xfId="0" applyNumberFormat="1" applyFont="1" applyBorder="1" applyAlignment="1">
      <alignment horizontal="center" vertical="center"/>
    </xf>
    <xf numFmtId="0" fontId="46" fillId="0" borderId="22" xfId="0" applyNumberFormat="1" applyFont="1" applyBorder="1" applyAlignment="1">
      <alignment horizontal="center" vertical="center"/>
    </xf>
    <xf numFmtId="3" fontId="46" fillId="0" borderId="23" xfId="0" applyNumberFormat="1" applyFont="1" applyBorder="1" applyAlignment="1">
      <alignment horizontal="center" vertical="center"/>
    </xf>
    <xf numFmtId="0" fontId="46" fillId="0" borderId="26" xfId="0" applyNumberFormat="1" applyFont="1" applyBorder="1" applyAlignment="1">
      <alignment horizontal="center" vertical="center"/>
    </xf>
    <xf numFmtId="3" fontId="46" fillId="0" borderId="27" xfId="0" applyNumberFormat="1" applyFont="1" applyBorder="1" applyAlignment="1">
      <alignment horizontal="center" vertical="center"/>
    </xf>
  </cellXfs>
  <cellStyles count="113">
    <cellStyle name="Normal" xfId="0" builtinId="0" customBuiltin="1"/>
    <cellStyle name="Normal 10" xfId="40"/>
    <cellStyle name="Normal 100" xfId="54"/>
    <cellStyle name="Normal 101" xfId="65"/>
    <cellStyle name="Normal 102" xfId="102"/>
    <cellStyle name="Normal 103" xfId="110"/>
    <cellStyle name="Normal 104" xfId="37"/>
    <cellStyle name="Normal 105" xfId="94"/>
    <cellStyle name="Normal 106" xfId="34"/>
    <cellStyle name="Normal 107" xfId="33"/>
    <cellStyle name="Normal 108" xfId="1"/>
    <cellStyle name="Normal 109" xfId="2"/>
    <cellStyle name="Normal 11" xfId="9"/>
    <cellStyle name="Normal 110" xfId="91"/>
    <cellStyle name="Normal 111" xfId="38"/>
    <cellStyle name="Normal 112" xfId="93"/>
    <cellStyle name="Normal 12" xfId="50"/>
    <cellStyle name="Normal 13" xfId="25"/>
    <cellStyle name="Normal 14" xfId="31"/>
    <cellStyle name="Normal 15" xfId="5"/>
    <cellStyle name="Normal 16" xfId="73"/>
    <cellStyle name="Normal 17" xfId="84"/>
    <cellStyle name="Normal 18" xfId="98"/>
    <cellStyle name="Normal 19" xfId="22"/>
    <cellStyle name="Normal 2" xfId="62"/>
    <cellStyle name="Normal 20" xfId="88"/>
    <cellStyle name="Normal 21" xfId="23"/>
    <cellStyle name="Normal 22" xfId="47"/>
    <cellStyle name="Normal 23" xfId="39"/>
    <cellStyle name="Normal 24" xfId="107"/>
    <cellStyle name="Normal 25" xfId="96"/>
    <cellStyle name="Normal 26" xfId="41"/>
    <cellStyle name="Normal 27" xfId="95"/>
    <cellStyle name="Normal 28" xfId="52"/>
    <cellStyle name="Normal 29" xfId="16"/>
    <cellStyle name="Normal 3" xfId="28"/>
    <cellStyle name="Normal 30" xfId="4"/>
    <cellStyle name="Normal 31" xfId="87"/>
    <cellStyle name="Normal 32" xfId="97"/>
    <cellStyle name="Normal 33" xfId="68"/>
    <cellStyle name="Normal 34" xfId="67"/>
    <cellStyle name="Normal 35" xfId="106"/>
    <cellStyle name="Normal 36" xfId="86"/>
    <cellStyle name="Normal 37" xfId="10"/>
    <cellStyle name="Normal 38" xfId="85"/>
    <cellStyle name="Normal 39" xfId="35"/>
    <cellStyle name="Normal 4" xfId="13"/>
    <cellStyle name="Normal 40" xfId="77"/>
    <cellStyle name="Normal 41" xfId="111"/>
    <cellStyle name="Normal 42" xfId="6"/>
    <cellStyle name="Normal 43" xfId="109"/>
    <cellStyle name="Normal 44" xfId="45"/>
    <cellStyle name="Normal 45" xfId="69"/>
    <cellStyle name="Normal 46" xfId="80"/>
    <cellStyle name="Normal 47" xfId="49"/>
    <cellStyle name="Normal 48" xfId="53"/>
    <cellStyle name="Normal 49" xfId="27"/>
    <cellStyle name="Normal 5" xfId="103"/>
    <cellStyle name="Normal 50" xfId="100"/>
    <cellStyle name="Normal 51" xfId="66"/>
    <cellStyle name="Normal 52" xfId="59"/>
    <cellStyle name="Normal 53" xfId="57"/>
    <cellStyle name="Normal 54" xfId="11"/>
    <cellStyle name="Normal 55" xfId="14"/>
    <cellStyle name="Normal 56" xfId="101"/>
    <cellStyle name="Normal 57" xfId="43"/>
    <cellStyle name="Normal 58" xfId="20"/>
    <cellStyle name="Normal 59" xfId="24"/>
    <cellStyle name="Normal 6" xfId="12"/>
    <cellStyle name="Normal 60" xfId="79"/>
    <cellStyle name="Normal 61" xfId="15"/>
    <cellStyle name="Normal 62" xfId="17"/>
    <cellStyle name="Normal 63" xfId="81"/>
    <cellStyle name="Normal 64" xfId="83"/>
    <cellStyle name="Normal 65" xfId="82"/>
    <cellStyle name="Normal 66" xfId="64"/>
    <cellStyle name="Normal 67" xfId="72"/>
    <cellStyle name="Normal 68" xfId="7"/>
    <cellStyle name="Normal 69" xfId="42"/>
    <cellStyle name="Normal 7" xfId="104"/>
    <cellStyle name="Normal 70" xfId="112"/>
    <cellStyle name="Normal 71" xfId="105"/>
    <cellStyle name="Normal 72" xfId="46"/>
    <cellStyle name="Normal 73" xfId="3"/>
    <cellStyle name="Normal 74" xfId="26"/>
    <cellStyle name="Normal 75" xfId="44"/>
    <cellStyle name="Normal 76" xfId="36"/>
    <cellStyle name="Normal 77" xfId="76"/>
    <cellStyle name="Normal 78" xfId="32"/>
    <cellStyle name="Normal 79" xfId="63"/>
    <cellStyle name="Normal 8" xfId="99"/>
    <cellStyle name="Normal 80" xfId="74"/>
    <cellStyle name="Normal 81" xfId="58"/>
    <cellStyle name="Normal 82" xfId="60"/>
    <cellStyle name="Normal 83" xfId="90"/>
    <cellStyle name="Normal 84" xfId="30"/>
    <cellStyle name="Normal 85" xfId="89"/>
    <cellStyle name="Normal 86" xfId="56"/>
    <cellStyle name="Normal 87" xfId="21"/>
    <cellStyle name="Normal 88" xfId="78"/>
    <cellStyle name="Normal 89" xfId="48"/>
    <cellStyle name="Normal 9" xfId="55"/>
    <cellStyle name="Normal 90" xfId="19"/>
    <cellStyle name="Normal 91" xfId="8"/>
    <cellStyle name="Normal 92" xfId="18"/>
    <cellStyle name="Normal 93" xfId="71"/>
    <cellStyle name="Normal 94" xfId="70"/>
    <cellStyle name="Normal 95" xfId="51"/>
    <cellStyle name="Normal 96" xfId="61"/>
    <cellStyle name="Normal 97" xfId="92"/>
    <cellStyle name="Normal 98" xfId="29"/>
    <cellStyle name="Normal 99" xfId="108"/>
    <cellStyle name="Separador de milhares" xfId="75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40"/>
  <sheetViews>
    <sheetView showGridLines="0" topLeftCell="A2" workbookViewId="0">
      <selection activeCell="D13" sqref="D13"/>
    </sheetView>
  </sheetViews>
  <sheetFormatPr defaultRowHeight="12"/>
  <cols>
    <col min="1" max="1" width="2.5703125" style="23" customWidth="1"/>
    <col min="2" max="3" width="20.7109375" style="23" customWidth="1"/>
    <col min="4" max="10" width="30.7109375" style="23" customWidth="1"/>
    <col min="11" max="16384" width="9.140625" style="23"/>
  </cols>
  <sheetData>
    <row r="1" spans="2:10" s="1" customFormat="1" ht="39.75" customHeight="1">
      <c r="B1" s="2" t="s">
        <v>0</v>
      </c>
      <c r="C1" s="3"/>
      <c r="D1" s="3"/>
      <c r="E1" s="3"/>
    </row>
    <row r="2" spans="2:10" s="4" customFormat="1" ht="39.75" customHeight="1">
      <c r="B2" s="5" t="s">
        <v>1</v>
      </c>
      <c r="C2" s="6"/>
      <c r="D2" s="7" t="s">
        <v>2</v>
      </c>
      <c r="E2" s="6"/>
    </row>
    <row r="3" spans="2:10" s="4" customFormat="1" ht="39.75" customHeight="1">
      <c r="B3" s="5" t="s">
        <v>3</v>
      </c>
      <c r="C3" s="6"/>
      <c r="D3" s="7" t="s">
        <v>4</v>
      </c>
      <c r="E3" s="6"/>
    </row>
    <row r="4" spans="2:10" s="4" customFormat="1" ht="39.75" customHeight="1">
      <c r="B4" s="5" t="s">
        <v>5</v>
      </c>
      <c r="C4" s="6"/>
      <c r="D4" s="8" t="str">
        <f>JE!C4</f>
        <v>DEZEMBRO</v>
      </c>
      <c r="E4" s="9">
        <f>JE!D4</f>
        <v>2021</v>
      </c>
    </row>
    <row r="5" spans="2:10" s="4" customFormat="1" ht="39.75" customHeight="1">
      <c r="B5" s="309" t="s">
        <v>6</v>
      </c>
      <c r="C5" s="309"/>
      <c r="D5" s="309"/>
      <c r="E5" s="309"/>
      <c r="F5" s="309"/>
      <c r="G5" s="309"/>
      <c r="H5" s="309"/>
      <c r="I5" s="309"/>
      <c r="J5" s="309"/>
    </row>
    <row r="6" spans="2:10" s="1" customFormat="1" ht="39.75" customHeight="1">
      <c r="B6" s="10" t="s">
        <v>7</v>
      </c>
    </row>
    <row r="7" spans="2:10" s="1" customFormat="1" ht="9" customHeight="1">
      <c r="B7" s="312"/>
      <c r="C7" s="312"/>
      <c r="D7" s="312"/>
      <c r="E7" s="312"/>
      <c r="F7" s="312"/>
      <c r="G7" s="312"/>
      <c r="H7" s="312"/>
      <c r="I7" s="312"/>
      <c r="J7" s="312"/>
    </row>
    <row r="8" spans="2:10" ht="39.75" customHeight="1">
      <c r="B8" s="317" t="s">
        <v>8</v>
      </c>
      <c r="C8" s="318"/>
      <c r="D8" s="310" t="s">
        <v>9</v>
      </c>
      <c r="E8" s="310"/>
      <c r="F8" s="310"/>
      <c r="G8" s="310"/>
      <c r="H8" s="310"/>
      <c r="I8" s="310"/>
      <c r="J8" s="311"/>
    </row>
    <row r="9" spans="2:10" ht="24.75" customHeight="1">
      <c r="B9" s="313" t="s">
        <v>10</v>
      </c>
      <c r="C9" s="315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</row>
    <row r="10" spans="2:10" ht="24.75" customHeight="1">
      <c r="B10" s="314"/>
      <c r="C10" s="316"/>
      <c r="D10" s="310"/>
      <c r="E10" s="310"/>
      <c r="F10" s="310"/>
      <c r="G10" s="310"/>
      <c r="H10" s="11" t="s">
        <v>17</v>
      </c>
      <c r="I10" s="13" t="s">
        <v>18</v>
      </c>
      <c r="J10" s="12" t="s">
        <v>19</v>
      </c>
    </row>
    <row r="11" spans="2:10" ht="24.75" customHeight="1">
      <c r="B11" s="351" t="s">
        <v>20</v>
      </c>
      <c r="C11" s="352" t="s">
        <v>21</v>
      </c>
      <c r="D11" s="14">
        <f>TSE!$D$11</f>
        <v>903</v>
      </c>
      <c r="E11" s="14">
        <f>TSE!$E$11</f>
        <v>200</v>
      </c>
      <c r="F11" s="14">
        <f>TSE!$F$11</f>
        <v>4</v>
      </c>
      <c r="G11" s="14">
        <f>TSE!$G$11</f>
        <v>0</v>
      </c>
      <c r="H11" s="14">
        <f>TSE!$H$11</f>
        <v>1195</v>
      </c>
      <c r="I11" s="14">
        <f>TSE!$I$11</f>
        <v>1984</v>
      </c>
      <c r="J11" s="15">
        <f t="shared" ref="J11:J38" si="0">H11+I11</f>
        <v>3179</v>
      </c>
    </row>
    <row r="12" spans="2:10" ht="24.75" customHeight="1">
      <c r="B12" s="353" t="s">
        <v>22</v>
      </c>
      <c r="C12" s="354" t="s">
        <v>23</v>
      </c>
      <c r="D12" s="16">
        <f>'TRE-AC'!$D$11</f>
        <v>136</v>
      </c>
      <c r="E12" s="16">
        <f>'TRE-AC'!$E$11</f>
        <v>39</v>
      </c>
      <c r="F12" s="16">
        <f>'TRE-AC'!$F$11</f>
        <v>0</v>
      </c>
      <c r="G12" s="16">
        <f>'TRE-AC'!$G$11</f>
        <v>0</v>
      </c>
      <c r="H12" s="16">
        <f>'TRE-AC'!$H$11</f>
        <v>143</v>
      </c>
      <c r="I12" s="16">
        <f>'TRE-AC'!$I$11</f>
        <v>276</v>
      </c>
      <c r="J12" s="17">
        <f t="shared" si="0"/>
        <v>419</v>
      </c>
    </row>
    <row r="13" spans="2:10" ht="24.75" customHeight="1">
      <c r="B13" s="353" t="s">
        <v>24</v>
      </c>
      <c r="C13" s="354" t="s">
        <v>25</v>
      </c>
      <c r="D13" s="16">
        <f>'TRE-AL'!$D$11</f>
        <v>297</v>
      </c>
      <c r="E13" s="16">
        <f>'TRE-AL'!$E$11</f>
        <v>57</v>
      </c>
      <c r="F13" s="16">
        <f>'TRE-AL'!$F$11</f>
        <v>46</v>
      </c>
      <c r="G13" s="16">
        <f>'TRE-AL'!$G$11</f>
        <v>0</v>
      </c>
      <c r="H13" s="16">
        <f>'TRE-AL'!$H$11</f>
        <v>336</v>
      </c>
      <c r="I13" s="16">
        <f>'TRE-AL'!$I$11</f>
        <v>495</v>
      </c>
      <c r="J13" s="17">
        <f t="shared" si="0"/>
        <v>831</v>
      </c>
    </row>
    <row r="14" spans="2:10" ht="24.75" customHeight="1">
      <c r="B14" s="353" t="s">
        <v>26</v>
      </c>
      <c r="C14" s="354" t="s">
        <v>27</v>
      </c>
      <c r="D14" s="16">
        <f>'TRE-AM'!$D$11</f>
        <v>381</v>
      </c>
      <c r="E14" s="16">
        <f>'TRE-AM'!$E$11</f>
        <v>87</v>
      </c>
      <c r="F14" s="16">
        <f>'TRE-AM'!$F$11</f>
        <v>11</v>
      </c>
      <c r="G14" s="16">
        <f>'TRE-AM'!$G$11</f>
        <v>0</v>
      </c>
      <c r="H14" s="16">
        <f>'TRE-AM'!$H$11</f>
        <v>397</v>
      </c>
      <c r="I14" s="16">
        <f>'TRE-AM'!$I$11</f>
        <v>826</v>
      </c>
      <c r="J14" s="17">
        <f t="shared" si="0"/>
        <v>1223</v>
      </c>
    </row>
    <row r="15" spans="2:10" ht="24.75" customHeight="1">
      <c r="B15" s="353" t="s">
        <v>28</v>
      </c>
      <c r="C15" s="354" t="s">
        <v>29</v>
      </c>
      <c r="D15" s="16">
        <f>'TRE-BA'!$D$11</f>
        <v>943</v>
      </c>
      <c r="E15" s="16">
        <f>'TRE-BA'!$E$11</f>
        <v>161</v>
      </c>
      <c r="F15" s="16">
        <f>'TRE-BA'!$F$11</f>
        <v>58</v>
      </c>
      <c r="G15" s="16">
        <f>'TRE-BA'!$G$11</f>
        <v>0</v>
      </c>
      <c r="H15" s="16">
        <f>'TRE-BA'!$H$11</f>
        <v>847</v>
      </c>
      <c r="I15" s="16">
        <f>'TRE-BA'!$I$11</f>
        <v>749</v>
      </c>
      <c r="J15" s="17">
        <f t="shared" si="0"/>
        <v>1596</v>
      </c>
    </row>
    <row r="16" spans="2:10" s="18" customFormat="1" ht="24.75" customHeight="1">
      <c r="B16" s="353" t="s">
        <v>30</v>
      </c>
      <c r="C16" s="354" t="s">
        <v>31</v>
      </c>
      <c r="D16" s="16">
        <f>'TRE-CE'!$D$11</f>
        <v>751</v>
      </c>
      <c r="E16" s="16">
        <f>'TRE-CE'!$E$11</f>
        <v>115</v>
      </c>
      <c r="F16" s="16">
        <f>'TRE-CE'!$F$11</f>
        <v>12</v>
      </c>
      <c r="G16" s="16">
        <f>'TRE-CE'!$G$11</f>
        <v>0</v>
      </c>
      <c r="H16" s="16">
        <f>'TRE-CE'!$H$11</f>
        <v>706</v>
      </c>
      <c r="I16" s="16">
        <f>'TRE-CE'!$I$11</f>
        <v>756</v>
      </c>
      <c r="J16" s="17">
        <f t="shared" si="0"/>
        <v>1462</v>
      </c>
    </row>
    <row r="17" spans="2:10" ht="24.75" customHeight="1">
      <c r="B17" s="353" t="s">
        <v>32</v>
      </c>
      <c r="C17" s="354" t="s">
        <v>33</v>
      </c>
      <c r="D17" s="16">
        <f>'TRE-DF'!$D$11</f>
        <v>310</v>
      </c>
      <c r="E17" s="16">
        <f>'TRE-DF'!$E$11</f>
        <v>73</v>
      </c>
      <c r="F17" s="16">
        <f>'TRE-DF'!$F$11</f>
        <v>7</v>
      </c>
      <c r="G17" s="16">
        <f>'TRE-DF'!$G$11</f>
        <v>0</v>
      </c>
      <c r="H17" s="16">
        <f>'TRE-DF'!$H$11</f>
        <v>237</v>
      </c>
      <c r="I17" s="16">
        <f>'TRE-DF'!$I$11</f>
        <v>359</v>
      </c>
      <c r="J17" s="17">
        <f t="shared" si="0"/>
        <v>596</v>
      </c>
    </row>
    <row r="18" spans="2:10" ht="24.75" customHeight="1">
      <c r="B18" s="353" t="s">
        <v>34</v>
      </c>
      <c r="C18" s="354" t="s">
        <v>35</v>
      </c>
      <c r="D18" s="16">
        <f>'TRE-ES'!$D$11</f>
        <v>337</v>
      </c>
      <c r="E18" s="16">
        <f>'TRE-ES'!$E$11</f>
        <v>78</v>
      </c>
      <c r="F18" s="16">
        <f>'TRE-ES'!$F$11</f>
        <v>2</v>
      </c>
      <c r="G18" s="16">
        <f>'TRE-ES'!$G$11</f>
        <v>0</v>
      </c>
      <c r="H18" s="16">
        <f>'TRE-ES'!$H$11</f>
        <v>369</v>
      </c>
      <c r="I18" s="16">
        <f>'TRE-ES'!$I$11</f>
        <v>345</v>
      </c>
      <c r="J18" s="17">
        <f t="shared" si="0"/>
        <v>714</v>
      </c>
    </row>
    <row r="19" spans="2:10" ht="24.75" customHeight="1">
      <c r="B19" s="353" t="s">
        <v>36</v>
      </c>
      <c r="C19" s="354" t="s">
        <v>37</v>
      </c>
      <c r="D19" s="16">
        <f>'TRE-GO'!$D$11</f>
        <v>528</v>
      </c>
      <c r="E19" s="16">
        <f>'TRE-GO'!$E$11</f>
        <v>127</v>
      </c>
      <c r="F19" s="16">
        <f>'TRE-GO'!$F$11</f>
        <v>15</v>
      </c>
      <c r="G19" s="16">
        <f>'TRE-GO'!$G$11</f>
        <v>0</v>
      </c>
      <c r="H19" s="16">
        <f>'TRE-GO'!$H$11</f>
        <v>566</v>
      </c>
      <c r="I19" s="16">
        <f>'TRE-GO'!$I$11</f>
        <v>907</v>
      </c>
      <c r="J19" s="17">
        <f t="shared" si="0"/>
        <v>1473</v>
      </c>
    </row>
    <row r="20" spans="2:10" ht="24.75" customHeight="1">
      <c r="B20" s="353" t="s">
        <v>38</v>
      </c>
      <c r="C20" s="354" t="s">
        <v>39</v>
      </c>
      <c r="D20" s="16">
        <f>'TRE-MA'!$D$11</f>
        <v>556</v>
      </c>
      <c r="E20" s="16">
        <f>'TRE-MA'!$E$11</f>
        <v>151</v>
      </c>
      <c r="F20" s="16">
        <f>'TRE-MA'!$F$11</f>
        <v>5</v>
      </c>
      <c r="G20" s="16">
        <f>'TRE-MA'!$G$11</f>
        <v>0</v>
      </c>
      <c r="H20" s="16">
        <f>'TRE-MA'!$H$11</f>
        <v>466</v>
      </c>
      <c r="I20" s="16">
        <f>'TRE-MA'!$I$11</f>
        <v>686</v>
      </c>
      <c r="J20" s="17">
        <f t="shared" si="0"/>
        <v>1152</v>
      </c>
    </row>
    <row r="21" spans="2:10" ht="24.75" customHeight="1">
      <c r="B21" s="353" t="s">
        <v>40</v>
      </c>
      <c r="C21" s="354" t="s">
        <v>41</v>
      </c>
      <c r="D21" s="16">
        <f>'TRE-MT'!$D$11</f>
        <v>318</v>
      </c>
      <c r="E21" s="16">
        <f>'TRE-MT'!$E$11</f>
        <v>75</v>
      </c>
      <c r="F21" s="16">
        <f>'TRE-MT'!$F$11</f>
        <v>0</v>
      </c>
      <c r="G21" s="16">
        <f>'TRE-MT'!$G$11</f>
        <v>0</v>
      </c>
      <c r="H21" s="16">
        <f>'TRE-MT'!$H$11</f>
        <v>335</v>
      </c>
      <c r="I21" s="16">
        <f>'TRE-MT'!$I$11</f>
        <v>556</v>
      </c>
      <c r="J21" s="17">
        <f t="shared" si="0"/>
        <v>891</v>
      </c>
    </row>
    <row r="22" spans="2:10" ht="24.75" customHeight="1">
      <c r="B22" s="353" t="s">
        <v>42</v>
      </c>
      <c r="C22" s="354" t="s">
        <v>43</v>
      </c>
      <c r="D22" s="16">
        <f>'TRE-MS'!$D$11</f>
        <v>319</v>
      </c>
      <c r="E22" s="16">
        <f>'TRE-MS'!$E$11</f>
        <v>74</v>
      </c>
      <c r="F22" s="16">
        <f>'TRE-MS'!$F$11</f>
        <v>0</v>
      </c>
      <c r="G22" s="16">
        <f>'TRE-MS'!$G$11</f>
        <v>0</v>
      </c>
      <c r="H22" s="16">
        <f>'TRE-MS'!$H$11</f>
        <v>343</v>
      </c>
      <c r="I22" s="16">
        <f>'TRE-MS'!$I$11</f>
        <v>473</v>
      </c>
      <c r="J22" s="17">
        <f t="shared" si="0"/>
        <v>816</v>
      </c>
    </row>
    <row r="23" spans="2:10" ht="24.75" customHeight="1">
      <c r="B23" s="353" t="s">
        <v>44</v>
      </c>
      <c r="C23" s="354" t="s">
        <v>45</v>
      </c>
      <c r="D23" s="16">
        <f>'TRE-MG'!$D$11</f>
        <v>1740</v>
      </c>
      <c r="E23" s="16">
        <f>'TRE-MG'!$E$11</f>
        <v>374</v>
      </c>
      <c r="F23" s="16">
        <f>'TRE-MG'!$F$11</f>
        <v>127</v>
      </c>
      <c r="G23" s="16">
        <f>'TRE-MG'!$G$11</f>
        <v>0</v>
      </c>
      <c r="H23" s="16">
        <f>'TRE-MG'!$H$11</f>
        <v>2055</v>
      </c>
      <c r="I23" s="16">
        <f>'TRE-MG'!$I$11</f>
        <v>2834</v>
      </c>
      <c r="J23" s="17">
        <f t="shared" si="0"/>
        <v>4889</v>
      </c>
    </row>
    <row r="24" spans="2:10" ht="24.75" customHeight="1">
      <c r="B24" s="353" t="s">
        <v>46</v>
      </c>
      <c r="C24" s="354" t="s">
        <v>47</v>
      </c>
      <c r="D24" s="16">
        <f>'TRE-PA'!$D$11</f>
        <v>566</v>
      </c>
      <c r="E24" s="16">
        <f>'TRE-PA'!$E$11</f>
        <v>131</v>
      </c>
      <c r="F24" s="16">
        <f>'TRE-PA'!$F$11</f>
        <v>8</v>
      </c>
      <c r="G24" s="16">
        <f>'TRE-PA'!$G$11</f>
        <v>0</v>
      </c>
      <c r="H24" s="16">
        <f>'TRE-PA'!$H$11</f>
        <v>554</v>
      </c>
      <c r="I24" s="16">
        <f>'TRE-PA'!$I$11</f>
        <v>1029</v>
      </c>
      <c r="J24" s="17">
        <f t="shared" si="0"/>
        <v>1583</v>
      </c>
    </row>
    <row r="25" spans="2:10" ht="24.75" customHeight="1">
      <c r="B25" s="353" t="s">
        <v>48</v>
      </c>
      <c r="C25" s="354" t="s">
        <v>49</v>
      </c>
      <c r="D25" s="16">
        <f>'TRE-PB'!$D$11</f>
        <v>445</v>
      </c>
      <c r="E25" s="16">
        <f>'TRE-PB'!$E$11</f>
        <v>85</v>
      </c>
      <c r="F25" s="16">
        <f>'TRE-PB'!$F$11</f>
        <v>1</v>
      </c>
      <c r="G25" s="16">
        <f>'TRE-PB'!$G$11</f>
        <v>0</v>
      </c>
      <c r="H25" s="16">
        <f>'TRE-PB'!$H$11</f>
        <v>463</v>
      </c>
      <c r="I25" s="16">
        <f>'TRE-PB'!$I$11</f>
        <v>752</v>
      </c>
      <c r="J25" s="17">
        <f t="shared" si="0"/>
        <v>1215</v>
      </c>
    </row>
    <row r="26" spans="2:10" ht="24.75" customHeight="1">
      <c r="B26" s="353" t="s">
        <v>50</v>
      </c>
      <c r="C26" s="354" t="s">
        <v>51</v>
      </c>
      <c r="D26" s="16">
        <f>'TRE-PR'!$D$11</f>
        <v>873</v>
      </c>
      <c r="E26" s="16">
        <f>'TRE-PR'!$E$11</f>
        <v>213</v>
      </c>
      <c r="F26" s="16">
        <f>'TRE-PR'!$F$11</f>
        <v>47</v>
      </c>
      <c r="G26" s="16">
        <f>'TRE-PR'!$G$11</f>
        <v>0</v>
      </c>
      <c r="H26" s="16">
        <f>'TRE-PR'!$H$11</f>
        <v>1015</v>
      </c>
      <c r="I26" s="16">
        <f>'TRE-PR'!$I$11</f>
        <v>1245</v>
      </c>
      <c r="J26" s="17">
        <f t="shared" si="0"/>
        <v>2260</v>
      </c>
    </row>
    <row r="27" spans="2:10" ht="24.75" customHeight="1">
      <c r="B27" s="353" t="s">
        <v>52</v>
      </c>
      <c r="C27" s="354" t="s">
        <v>53</v>
      </c>
      <c r="D27" s="16">
        <f>'TRE-PE'!$D$11</f>
        <v>859</v>
      </c>
      <c r="E27" s="16">
        <f>'TRE-PE'!$E$11</f>
        <v>157</v>
      </c>
      <c r="F27" s="16">
        <f>'TRE-PE'!$F$11</f>
        <v>18</v>
      </c>
      <c r="G27" s="16">
        <f>'TRE-PE'!$G$11</f>
        <v>0</v>
      </c>
      <c r="H27" s="16">
        <f>'TRE-PE'!$H$11</f>
        <v>885</v>
      </c>
      <c r="I27" s="16">
        <f>'TRE-PE'!$I$11</f>
        <v>1068</v>
      </c>
      <c r="J27" s="17">
        <f t="shared" si="0"/>
        <v>1953</v>
      </c>
    </row>
    <row r="28" spans="2:10" ht="24.75" customHeight="1">
      <c r="B28" s="353" t="s">
        <v>54</v>
      </c>
      <c r="C28" s="354" t="s">
        <v>55</v>
      </c>
      <c r="D28" s="16">
        <f>'TRE-PI'!$D$11</f>
        <v>473</v>
      </c>
      <c r="E28" s="16">
        <f>'TRE-PI'!$E$11</f>
        <v>105</v>
      </c>
      <c r="F28" s="16">
        <f>'TRE-PI'!$F$11</f>
        <v>9</v>
      </c>
      <c r="G28" s="16">
        <f>'TRE-PI'!$G$11</f>
        <v>0</v>
      </c>
      <c r="H28" s="16">
        <f>'TRE-PI'!$H$11</f>
        <v>494</v>
      </c>
      <c r="I28" s="16">
        <f>'TRE-PI'!$I$11</f>
        <v>851</v>
      </c>
      <c r="J28" s="17">
        <f t="shared" si="0"/>
        <v>1345</v>
      </c>
    </row>
    <row r="29" spans="2:10" ht="24.75" customHeight="1">
      <c r="B29" s="353" t="s">
        <v>56</v>
      </c>
      <c r="C29" s="354" t="s">
        <v>57</v>
      </c>
      <c r="D29" s="16">
        <f>'TRE-RJ'!$D$11</f>
        <v>1292</v>
      </c>
      <c r="E29" s="16">
        <f>'TRE-RJ'!$E$11</f>
        <v>213</v>
      </c>
      <c r="F29" s="16">
        <f>'TRE-RJ'!$F$11</f>
        <v>380</v>
      </c>
      <c r="G29" s="16">
        <f>'TRE-RJ'!$G$11</f>
        <v>0</v>
      </c>
      <c r="H29" s="16">
        <f>'TRE-RJ'!$H$11</f>
        <v>1683</v>
      </c>
      <c r="I29" s="16">
        <f>'TRE-RJ'!$I$11</f>
        <v>2216</v>
      </c>
      <c r="J29" s="17">
        <f t="shared" si="0"/>
        <v>3899</v>
      </c>
    </row>
    <row r="30" spans="2:10" ht="24.75" customHeight="1">
      <c r="B30" s="353" t="s">
        <v>58</v>
      </c>
      <c r="C30" s="354" t="s">
        <v>59</v>
      </c>
      <c r="D30" s="16">
        <f>'TRE-RN'!$D$11</f>
        <v>456</v>
      </c>
      <c r="E30" s="16">
        <f>'TRE-RN'!$E$11</f>
        <v>105</v>
      </c>
      <c r="F30" s="16">
        <f>'TRE-RN'!$F$11</f>
        <v>0</v>
      </c>
      <c r="G30" s="16">
        <f>'TRE-RN'!$G$11</f>
        <v>0</v>
      </c>
      <c r="H30" s="16">
        <f>'TRE-RN'!$H$11</f>
        <v>440</v>
      </c>
      <c r="I30" s="16">
        <f>'TRE-RN'!$I$11</f>
        <v>672</v>
      </c>
      <c r="J30" s="17">
        <f t="shared" si="0"/>
        <v>1112</v>
      </c>
    </row>
    <row r="31" spans="2:10" ht="24.75" customHeight="1">
      <c r="B31" s="353" t="s">
        <v>60</v>
      </c>
      <c r="C31" s="354" t="s">
        <v>61</v>
      </c>
      <c r="D31" s="16">
        <f>'TRE-RS'!$D$11</f>
        <v>824</v>
      </c>
      <c r="E31" s="16">
        <f>'TRE-RS'!$E$11</f>
        <v>150</v>
      </c>
      <c r="F31" s="16">
        <f>'TRE-RS'!$F$11</f>
        <v>26</v>
      </c>
      <c r="G31" s="16">
        <f>'TRE-RS'!$G$11</f>
        <v>0</v>
      </c>
      <c r="H31" s="16">
        <f>'TRE-RS'!$H$11</f>
        <v>921</v>
      </c>
      <c r="I31" s="16">
        <f>'TRE-RS'!$I$11</f>
        <v>989</v>
      </c>
      <c r="J31" s="17">
        <f t="shared" si="0"/>
        <v>1910</v>
      </c>
    </row>
    <row r="32" spans="2:10" ht="24.75" customHeight="1">
      <c r="B32" s="353" t="s">
        <v>62</v>
      </c>
      <c r="C32" s="354" t="s">
        <v>63</v>
      </c>
      <c r="D32" s="16">
        <f>'TRE-RO'!$D$11</f>
        <v>236</v>
      </c>
      <c r="E32" s="16">
        <f>'TRE-RO'!$E$11</f>
        <v>65</v>
      </c>
      <c r="F32" s="16">
        <f>'TRE-RO'!$F$11</f>
        <v>0</v>
      </c>
      <c r="G32" s="16">
        <f>'TRE-RO'!$G$11</f>
        <v>0</v>
      </c>
      <c r="H32" s="16">
        <f>'TRE-RO'!$H$11</f>
        <v>231</v>
      </c>
      <c r="I32" s="16">
        <f>'TRE-RO'!$I$11</f>
        <v>353</v>
      </c>
      <c r="J32" s="17">
        <f t="shared" si="0"/>
        <v>584</v>
      </c>
    </row>
    <row r="33" spans="2:10" ht="24.75" customHeight="1">
      <c r="B33" s="353" t="s">
        <v>64</v>
      </c>
      <c r="C33" s="354" t="s">
        <v>65</v>
      </c>
      <c r="D33" s="16">
        <f>'TRE-SC'!$D$11</f>
        <v>498</v>
      </c>
      <c r="E33" s="16">
        <f>'TRE-SC'!$E$11</f>
        <v>116</v>
      </c>
      <c r="F33" s="16">
        <f>'TRE-SC'!$F$11</f>
        <v>0</v>
      </c>
      <c r="G33" s="16">
        <f>'TRE-SC'!$G$11</f>
        <v>0</v>
      </c>
      <c r="H33" s="16">
        <f>'TRE-SC'!$H$11</f>
        <v>649</v>
      </c>
      <c r="I33" s="16">
        <f>'TRE-SC'!$I$11</f>
        <v>883</v>
      </c>
      <c r="J33" s="17">
        <f t="shared" si="0"/>
        <v>1532</v>
      </c>
    </row>
    <row r="34" spans="2:10" ht="24.75" customHeight="1">
      <c r="B34" s="353" t="s">
        <v>66</v>
      </c>
      <c r="C34" s="354" t="s">
        <v>67</v>
      </c>
      <c r="D34" s="16">
        <f>'TRE-SP'!$D$11</f>
        <v>2078</v>
      </c>
      <c r="E34" s="16">
        <f>'TRE-SP'!$E$11</f>
        <v>364</v>
      </c>
      <c r="F34" s="16">
        <f>'TRE-SP'!$F$11</f>
        <v>211</v>
      </c>
      <c r="G34" s="16">
        <f>'TRE-SP'!$G$11</f>
        <v>0</v>
      </c>
      <c r="H34" s="16">
        <f>'TRE-SP'!$H$11</f>
        <v>2842</v>
      </c>
      <c r="I34" s="16">
        <f>'TRE-SP'!$I$11</f>
        <v>3186</v>
      </c>
      <c r="J34" s="17">
        <f t="shared" si="0"/>
        <v>6028</v>
      </c>
    </row>
    <row r="35" spans="2:10" ht="24.75" customHeight="1">
      <c r="B35" s="353" t="s">
        <v>68</v>
      </c>
      <c r="C35" s="354" t="s">
        <v>69</v>
      </c>
      <c r="D35" s="16">
        <f>'TRE-SE'!$D$11</f>
        <v>269</v>
      </c>
      <c r="E35" s="16">
        <f>'TRE-SE'!$E$11</f>
        <v>43</v>
      </c>
      <c r="F35" s="16">
        <f>'TRE-SE'!$F$11</f>
        <v>20</v>
      </c>
      <c r="G35" s="16">
        <f>'TRE-SE'!$G$11</f>
        <v>0</v>
      </c>
      <c r="H35" s="16">
        <f>'TRE-SE'!$H$11</f>
        <v>270</v>
      </c>
      <c r="I35" s="16">
        <f>'TRE-SE'!$I$11</f>
        <v>369</v>
      </c>
      <c r="J35" s="17">
        <f t="shared" si="0"/>
        <v>639</v>
      </c>
    </row>
    <row r="36" spans="2:10" ht="24.75" customHeight="1">
      <c r="B36" s="353" t="s">
        <v>70</v>
      </c>
      <c r="C36" s="354" t="s">
        <v>71</v>
      </c>
      <c r="D36" s="16">
        <f>'TRE-TO'!$D$11</f>
        <v>243</v>
      </c>
      <c r="E36" s="16">
        <f>'TRE-TO'!$E$11</f>
        <v>48</v>
      </c>
      <c r="F36" s="16">
        <f>'TRE-TO'!$F$11</f>
        <v>0</v>
      </c>
      <c r="G36" s="16">
        <f>'TRE-TO'!$G$11</f>
        <v>0</v>
      </c>
      <c r="H36" s="16">
        <f>'TRE-TO'!$H$11</f>
        <v>248</v>
      </c>
      <c r="I36" s="16">
        <f>'TRE-TO'!$I$11</f>
        <v>394</v>
      </c>
      <c r="J36" s="17">
        <f t="shared" si="0"/>
        <v>642</v>
      </c>
    </row>
    <row r="37" spans="2:10" ht="24.75" customHeight="1">
      <c r="B37" s="353" t="s">
        <v>72</v>
      </c>
      <c r="C37" s="354" t="s">
        <v>73</v>
      </c>
      <c r="D37" s="16">
        <f>'TRE-RR'!$D$11</f>
        <v>123</v>
      </c>
      <c r="E37" s="16">
        <f>'TRE-RR'!$E$11</f>
        <v>33</v>
      </c>
      <c r="F37" s="16">
        <f>'TRE-RR'!$F$11</f>
        <v>0</v>
      </c>
      <c r="G37" s="16">
        <f>'TRE-RR'!$G$11</f>
        <v>0</v>
      </c>
      <c r="H37" s="16">
        <f>'TRE-RR'!$H$11</f>
        <v>154</v>
      </c>
      <c r="I37" s="16">
        <f>'TRE-RR'!$I$11</f>
        <v>350</v>
      </c>
      <c r="J37" s="17">
        <f t="shared" si="0"/>
        <v>504</v>
      </c>
    </row>
    <row r="38" spans="2:10" ht="24.75" customHeight="1">
      <c r="B38" s="355" t="s">
        <v>74</v>
      </c>
      <c r="C38" s="356" t="s">
        <v>75</v>
      </c>
      <c r="D38" s="19">
        <f>'TRE-AP'!$D$11</f>
        <v>145</v>
      </c>
      <c r="E38" s="19">
        <f>'TRE-AP'!$E$11</f>
        <v>28</v>
      </c>
      <c r="F38" s="19">
        <f>'TRE-AP'!$F$11</f>
        <v>0</v>
      </c>
      <c r="G38" s="19">
        <f>'TRE-AP'!$G$11</f>
        <v>0</v>
      </c>
      <c r="H38" s="19">
        <f>'TRE-AP'!$H$11</f>
        <v>143</v>
      </c>
      <c r="I38" s="19">
        <f>'TRE-AP'!$I$11</f>
        <v>350</v>
      </c>
      <c r="J38" s="20">
        <f t="shared" si="0"/>
        <v>493</v>
      </c>
    </row>
    <row r="39" spans="2:10" ht="24.75" customHeight="1">
      <c r="B39" s="307" t="s">
        <v>19</v>
      </c>
      <c r="C39" s="308"/>
      <c r="D39" s="21">
        <f t="shared" ref="D39:J39" si="1">SUM(D11:D38)</f>
        <v>16899</v>
      </c>
      <c r="E39" s="21">
        <f t="shared" si="1"/>
        <v>3467</v>
      </c>
      <c r="F39" s="21">
        <f t="shared" si="1"/>
        <v>1007</v>
      </c>
      <c r="G39" s="21">
        <f t="shared" si="1"/>
        <v>0</v>
      </c>
      <c r="H39" s="21">
        <f t="shared" si="1"/>
        <v>18987</v>
      </c>
      <c r="I39" s="21">
        <f t="shared" si="1"/>
        <v>25953</v>
      </c>
      <c r="J39" s="22">
        <f t="shared" si="1"/>
        <v>44940</v>
      </c>
    </row>
    <row r="40" spans="2:10" ht="15" customHeight="1">
      <c r="B40" s="306"/>
      <c r="C40" s="306"/>
      <c r="D40" s="306"/>
      <c r="E40" s="306"/>
      <c r="F40" s="306"/>
      <c r="G40" s="306"/>
      <c r="H40" s="306"/>
      <c r="I40" s="306"/>
      <c r="J40" s="306"/>
    </row>
  </sheetData>
  <mergeCells count="13">
    <mergeCell ref="B40:J40"/>
    <mergeCell ref="B39:C39"/>
    <mergeCell ref="B5:J5"/>
    <mergeCell ref="D8:J8"/>
    <mergeCell ref="D9:D10"/>
    <mergeCell ref="E9:E10"/>
    <mergeCell ref="F9:F10"/>
    <mergeCell ref="H9:J9"/>
    <mergeCell ref="G9:G10"/>
    <mergeCell ref="B7:J7"/>
    <mergeCell ref="B9:B10"/>
    <mergeCell ref="C9:C10"/>
    <mergeCell ref="B8:C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1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3" workbookViewId="0">
      <selection activeCell="D18" sqref="D18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30</v>
      </c>
      <c r="C11" s="73" t="s">
        <v>31</v>
      </c>
      <c r="D11" s="74">
        <v>751</v>
      </c>
      <c r="E11" s="74">
        <v>115</v>
      </c>
      <c r="F11" s="74">
        <v>12</v>
      </c>
      <c r="G11" s="75">
        <v>0</v>
      </c>
      <c r="H11" s="74">
        <v>706</v>
      </c>
      <c r="I11" s="74">
        <v>756</v>
      </c>
      <c r="J11" s="76">
        <f>H11+I11</f>
        <v>1462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751</v>
      </c>
      <c r="E12" s="77">
        <f t="shared" si="0"/>
        <v>115</v>
      </c>
      <c r="F12" s="77">
        <f t="shared" si="0"/>
        <v>12</v>
      </c>
      <c r="G12" s="77">
        <f t="shared" si="0"/>
        <v>0</v>
      </c>
      <c r="H12" s="77">
        <f t="shared" si="0"/>
        <v>706</v>
      </c>
      <c r="I12" s="77">
        <f t="shared" si="0"/>
        <v>756</v>
      </c>
      <c r="J12" s="78">
        <f t="shared" si="0"/>
        <v>1462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'UO_MEDIA_BEN-AT'!E17</f>
        <v>43.54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3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32</v>
      </c>
      <c r="C11" s="73" t="s">
        <v>33</v>
      </c>
      <c r="D11" s="74">
        <v>310</v>
      </c>
      <c r="E11" s="74">
        <v>73</v>
      </c>
      <c r="F11" s="74">
        <v>7</v>
      </c>
      <c r="G11" s="75">
        <v>0</v>
      </c>
      <c r="H11" s="74">
        <v>237</v>
      </c>
      <c r="I11" s="74">
        <v>359</v>
      </c>
      <c r="J11" s="76">
        <f>H11+I11</f>
        <v>596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310</v>
      </c>
      <c r="E12" s="77">
        <f t="shared" si="0"/>
        <v>73</v>
      </c>
      <c r="F12" s="77">
        <f t="shared" si="0"/>
        <v>7</v>
      </c>
      <c r="G12" s="77">
        <f t="shared" si="0"/>
        <v>0</v>
      </c>
      <c r="H12" s="77">
        <f t="shared" si="0"/>
        <v>237</v>
      </c>
      <c r="I12" s="77">
        <f t="shared" si="0"/>
        <v>359</v>
      </c>
      <c r="J12" s="78">
        <f t="shared" si="0"/>
        <v>596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'UO_MEDIA_BEN-AT'!E18</f>
        <v>80.83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3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34</v>
      </c>
      <c r="C11" s="73" t="s">
        <v>35</v>
      </c>
      <c r="D11" s="74">
        <v>337</v>
      </c>
      <c r="E11" s="74">
        <v>78</v>
      </c>
      <c r="F11" s="74">
        <v>2</v>
      </c>
      <c r="G11" s="75">
        <v>0</v>
      </c>
      <c r="H11" s="74">
        <v>369</v>
      </c>
      <c r="I11" s="74">
        <v>345</v>
      </c>
      <c r="J11" s="76">
        <f>H11+I11</f>
        <v>714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337</v>
      </c>
      <c r="E12" s="77">
        <f t="shared" si="0"/>
        <v>78</v>
      </c>
      <c r="F12" s="77">
        <f t="shared" si="0"/>
        <v>2</v>
      </c>
      <c r="G12" s="77">
        <f t="shared" si="0"/>
        <v>0</v>
      </c>
      <c r="H12" s="77">
        <f t="shared" si="0"/>
        <v>369</v>
      </c>
      <c r="I12" s="77">
        <f t="shared" si="0"/>
        <v>345</v>
      </c>
      <c r="J12" s="78">
        <f t="shared" si="0"/>
        <v>714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'UO_MEDIA_BEN-AT'!E19</f>
        <v>32.86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4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36</v>
      </c>
      <c r="C11" s="73" t="s">
        <v>37</v>
      </c>
      <c r="D11" s="74">
        <v>528</v>
      </c>
      <c r="E11" s="74">
        <v>127</v>
      </c>
      <c r="F11" s="74">
        <v>15</v>
      </c>
      <c r="G11" s="75">
        <v>0</v>
      </c>
      <c r="H11" s="74">
        <v>566</v>
      </c>
      <c r="I11" s="74">
        <v>907</v>
      </c>
      <c r="J11" s="76">
        <f>H11+I11</f>
        <v>1473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528</v>
      </c>
      <c r="E12" s="77">
        <f t="shared" si="0"/>
        <v>127</v>
      </c>
      <c r="F12" s="77">
        <f t="shared" si="0"/>
        <v>15</v>
      </c>
      <c r="G12" s="77">
        <f t="shared" si="0"/>
        <v>0</v>
      </c>
      <c r="H12" s="77">
        <f t="shared" si="0"/>
        <v>566</v>
      </c>
      <c r="I12" s="77">
        <f t="shared" si="0"/>
        <v>907</v>
      </c>
      <c r="J12" s="78">
        <f t="shared" si="0"/>
        <v>1473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'UO_MEDIA_BEN-AT'!E20</f>
        <v>101.91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3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38</v>
      </c>
      <c r="C11" s="73" t="s">
        <v>39</v>
      </c>
      <c r="D11" s="74">
        <v>556</v>
      </c>
      <c r="E11" s="74">
        <v>151</v>
      </c>
      <c r="F11" s="74">
        <v>5</v>
      </c>
      <c r="G11" s="75">
        <v>0</v>
      </c>
      <c r="H11" s="74">
        <v>466</v>
      </c>
      <c r="I11" s="74">
        <v>686</v>
      </c>
      <c r="J11" s="76">
        <f>H11+I11</f>
        <v>1152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556</v>
      </c>
      <c r="E12" s="77">
        <f t="shared" si="0"/>
        <v>151</v>
      </c>
      <c r="F12" s="77">
        <f t="shared" si="0"/>
        <v>5</v>
      </c>
      <c r="G12" s="77">
        <f t="shared" si="0"/>
        <v>0</v>
      </c>
      <c r="H12" s="77">
        <f t="shared" si="0"/>
        <v>466</v>
      </c>
      <c r="I12" s="77">
        <f t="shared" si="0"/>
        <v>686</v>
      </c>
      <c r="J12" s="78">
        <f t="shared" si="0"/>
        <v>1152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'UO_MEDIA_BEN-AT'!E21</f>
        <v>356.68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7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40</v>
      </c>
      <c r="C11" s="73" t="s">
        <v>41</v>
      </c>
      <c r="D11" s="74">
        <v>318</v>
      </c>
      <c r="E11" s="74">
        <v>75</v>
      </c>
      <c r="F11" s="74">
        <v>0</v>
      </c>
      <c r="G11" s="75">
        <v>0</v>
      </c>
      <c r="H11" s="74">
        <v>335</v>
      </c>
      <c r="I11" s="74">
        <v>556</v>
      </c>
      <c r="J11" s="76">
        <f>H11+I11</f>
        <v>891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318</v>
      </c>
      <c r="E12" s="77">
        <f t="shared" si="0"/>
        <v>75</v>
      </c>
      <c r="F12" s="77">
        <f t="shared" si="0"/>
        <v>0</v>
      </c>
      <c r="G12" s="77">
        <f t="shared" si="0"/>
        <v>0</v>
      </c>
      <c r="H12" s="77">
        <f t="shared" si="0"/>
        <v>335</v>
      </c>
      <c r="I12" s="77">
        <f t="shared" si="0"/>
        <v>556</v>
      </c>
      <c r="J12" s="78">
        <f t="shared" si="0"/>
        <v>891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'UO_MEDIA_BEN-AT'!E22</f>
        <v>0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4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42</v>
      </c>
      <c r="C11" s="73" t="s">
        <v>43</v>
      </c>
      <c r="D11" s="74">
        <v>319</v>
      </c>
      <c r="E11" s="74">
        <v>74</v>
      </c>
      <c r="F11" s="74">
        <v>0</v>
      </c>
      <c r="G11" s="75">
        <v>0</v>
      </c>
      <c r="H11" s="74">
        <v>343</v>
      </c>
      <c r="I11" s="74">
        <v>473</v>
      </c>
      <c r="J11" s="76">
        <f>H11+I11</f>
        <v>816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319</v>
      </c>
      <c r="E12" s="77">
        <f t="shared" si="0"/>
        <v>74</v>
      </c>
      <c r="F12" s="77">
        <f t="shared" si="0"/>
        <v>0</v>
      </c>
      <c r="G12" s="77">
        <f t="shared" si="0"/>
        <v>0</v>
      </c>
      <c r="H12" s="77">
        <f t="shared" si="0"/>
        <v>343</v>
      </c>
      <c r="I12" s="77">
        <f t="shared" si="0"/>
        <v>473</v>
      </c>
      <c r="J12" s="78">
        <f t="shared" si="0"/>
        <v>816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'UO_MEDIA_BEN-AT'!E23</f>
        <v>0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7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44</v>
      </c>
      <c r="C11" s="73" t="s">
        <v>45</v>
      </c>
      <c r="D11" s="74">
        <v>1740</v>
      </c>
      <c r="E11" s="74">
        <v>374</v>
      </c>
      <c r="F11" s="74">
        <v>127</v>
      </c>
      <c r="G11" s="75">
        <v>0</v>
      </c>
      <c r="H11" s="74">
        <v>2055</v>
      </c>
      <c r="I11" s="74">
        <v>2834</v>
      </c>
      <c r="J11" s="76">
        <f>H11+I11</f>
        <v>4889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1740</v>
      </c>
      <c r="E12" s="77">
        <f t="shared" si="0"/>
        <v>374</v>
      </c>
      <c r="F12" s="77">
        <f t="shared" si="0"/>
        <v>127</v>
      </c>
      <c r="G12" s="77">
        <f t="shared" si="0"/>
        <v>0</v>
      </c>
      <c r="H12" s="77">
        <f t="shared" si="0"/>
        <v>2055</v>
      </c>
      <c r="I12" s="77">
        <f t="shared" si="0"/>
        <v>2834</v>
      </c>
      <c r="J12" s="78">
        <f t="shared" si="0"/>
        <v>4889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'UO_MEDIA_BEN-AT'!E24</f>
        <v>146.1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7" workbookViewId="0">
      <selection activeCell="D18" sqref="D18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46</v>
      </c>
      <c r="C11" s="73" t="s">
        <v>47</v>
      </c>
      <c r="D11" s="74">
        <v>566</v>
      </c>
      <c r="E11" s="74">
        <v>131</v>
      </c>
      <c r="F11" s="74">
        <v>8</v>
      </c>
      <c r="G11" s="75">
        <v>0</v>
      </c>
      <c r="H11" s="74">
        <v>554</v>
      </c>
      <c r="I11" s="74">
        <v>1029</v>
      </c>
      <c r="J11" s="76">
        <f>H11+I11</f>
        <v>1583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566</v>
      </c>
      <c r="E12" s="77">
        <f t="shared" si="0"/>
        <v>131</v>
      </c>
      <c r="F12" s="77">
        <f t="shared" si="0"/>
        <v>8</v>
      </c>
      <c r="G12" s="77">
        <f t="shared" si="0"/>
        <v>0</v>
      </c>
      <c r="H12" s="77">
        <f t="shared" si="0"/>
        <v>554</v>
      </c>
      <c r="I12" s="77">
        <f t="shared" si="0"/>
        <v>1029</v>
      </c>
      <c r="J12" s="78">
        <f t="shared" si="0"/>
        <v>1583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'UO_MEDIA_BEN-AT'!E25</f>
        <v>184.07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7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48</v>
      </c>
      <c r="C11" s="73" t="s">
        <v>49</v>
      </c>
      <c r="D11" s="74">
        <v>445</v>
      </c>
      <c r="E11" s="74">
        <v>85</v>
      </c>
      <c r="F11" s="74">
        <v>1</v>
      </c>
      <c r="G11" s="75">
        <v>0</v>
      </c>
      <c r="H11" s="74">
        <v>463</v>
      </c>
      <c r="I11" s="74">
        <v>752</v>
      </c>
      <c r="J11" s="76">
        <f>H11+I11</f>
        <v>1215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445</v>
      </c>
      <c r="E12" s="77">
        <f t="shared" si="0"/>
        <v>85</v>
      </c>
      <c r="F12" s="77">
        <f t="shared" si="0"/>
        <v>1</v>
      </c>
      <c r="G12" s="77">
        <f t="shared" si="0"/>
        <v>0</v>
      </c>
      <c r="H12" s="77">
        <f t="shared" si="0"/>
        <v>463</v>
      </c>
      <c r="I12" s="77">
        <f t="shared" si="0"/>
        <v>752</v>
      </c>
      <c r="J12" s="78">
        <f t="shared" si="0"/>
        <v>1215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'UO_MEDIA_BEN-AT'!E26</f>
        <v>0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6"/>
  <sheetViews>
    <sheetView showGridLines="0" workbookViewId="0">
      <selection activeCell="C14" sqref="C14"/>
    </sheetView>
  </sheetViews>
  <sheetFormatPr defaultRowHeight="12"/>
  <cols>
    <col min="1" max="2" width="20.7109375" style="23" customWidth="1"/>
    <col min="3" max="5" width="50.7109375" style="23" customWidth="1"/>
    <col min="6" max="6" width="40.7109375" style="23" customWidth="1"/>
    <col min="7" max="7" width="50.7109375" style="23" customWidth="1"/>
    <col min="8" max="16384" width="9.140625" style="23"/>
  </cols>
  <sheetData>
    <row r="1" spans="1:7" s="4" customFormat="1" ht="39.75" customHeight="1">
      <c r="A1" s="335" t="s">
        <v>0</v>
      </c>
      <c r="B1" s="335"/>
      <c r="C1" s="6"/>
      <c r="D1" s="6"/>
    </row>
    <row r="2" spans="1:7" s="4" customFormat="1" ht="30" customHeight="1">
      <c r="A2" s="335" t="s">
        <v>1</v>
      </c>
      <c r="B2" s="335"/>
      <c r="C2" s="7" t="s">
        <v>2</v>
      </c>
      <c r="D2" s="6"/>
    </row>
    <row r="3" spans="1:7" s="4" customFormat="1" ht="30" customHeight="1">
      <c r="A3" s="335" t="s">
        <v>3</v>
      </c>
      <c r="B3" s="335"/>
      <c r="C3" s="7" t="s">
        <v>4</v>
      </c>
      <c r="D3" s="6"/>
    </row>
    <row r="4" spans="1:7" s="4" customFormat="1" ht="30" customHeight="1">
      <c r="A4" s="335" t="s">
        <v>5</v>
      </c>
      <c r="B4" s="335"/>
      <c r="C4" s="8" t="str">
        <f>JE!C4</f>
        <v>DEZEMBRO</v>
      </c>
      <c r="D4" s="8">
        <f>JE!D4</f>
        <v>2021</v>
      </c>
    </row>
    <row r="5" spans="1:7" s="1" customFormat="1" ht="39.75" customHeight="1">
      <c r="A5" s="336" t="s">
        <v>6</v>
      </c>
      <c r="B5" s="336"/>
      <c r="C5" s="336"/>
      <c r="D5" s="336"/>
      <c r="E5" s="336"/>
      <c r="F5" s="336"/>
      <c r="G5" s="336"/>
    </row>
    <row r="6" spans="1:7" ht="9.75" customHeight="1">
      <c r="A6" s="24"/>
    </row>
    <row r="7" spans="1:7" s="1" customFormat="1" ht="19.5" customHeight="1">
      <c r="A7" s="334" t="s">
        <v>76</v>
      </c>
      <c r="B7" s="334"/>
      <c r="C7" s="334"/>
      <c r="D7" s="334"/>
      <c r="E7" s="334"/>
      <c r="F7" s="334"/>
      <c r="G7" s="334"/>
    </row>
    <row r="8" spans="1:7" ht="9.75" customHeight="1">
      <c r="A8" s="24"/>
    </row>
    <row r="9" spans="1:7" s="25" customFormat="1" ht="39.75" customHeight="1">
      <c r="A9" s="321" t="s">
        <v>8</v>
      </c>
      <c r="B9" s="322"/>
      <c r="C9" s="323" t="s">
        <v>77</v>
      </c>
      <c r="D9" s="323"/>
      <c r="E9" s="323"/>
      <c r="F9" s="323"/>
      <c r="G9" s="324"/>
    </row>
    <row r="10" spans="1:7" s="25" customFormat="1" ht="24.75" customHeight="1">
      <c r="A10" s="325" t="s">
        <v>10</v>
      </c>
      <c r="B10" s="327" t="s">
        <v>11</v>
      </c>
      <c r="C10" s="323" t="s">
        <v>78</v>
      </c>
      <c r="D10" s="323" t="s">
        <v>79</v>
      </c>
      <c r="E10" s="323" t="s">
        <v>80</v>
      </c>
      <c r="F10" s="323" t="s">
        <v>81</v>
      </c>
      <c r="G10" s="329" t="s">
        <v>16</v>
      </c>
    </row>
    <row r="11" spans="1:7" s="25" customFormat="1" ht="24.75" customHeight="1">
      <c r="A11" s="326"/>
      <c r="B11" s="328"/>
      <c r="C11" s="323"/>
      <c r="D11" s="323"/>
      <c r="E11" s="323"/>
      <c r="F11" s="323"/>
      <c r="G11" s="330"/>
    </row>
    <row r="12" spans="1:7" s="25" customFormat="1" ht="24.75" customHeight="1">
      <c r="A12" s="357" t="s">
        <v>20</v>
      </c>
      <c r="B12" s="358" t="s">
        <v>21</v>
      </c>
      <c r="C12" s="26">
        <f>TSE!$D$16</f>
        <v>910.08</v>
      </c>
      <c r="D12" s="26">
        <f>TSE!$D$17</f>
        <v>719.62</v>
      </c>
      <c r="E12" s="26">
        <f>'UO_MEDIA_BEN-AT'!E12</f>
        <v>8.4600000000000009</v>
      </c>
      <c r="F12" s="26">
        <v>0</v>
      </c>
      <c r="G12" s="27">
        <f>TSE!$D$20</f>
        <v>441.88</v>
      </c>
    </row>
    <row r="13" spans="1:7" s="25" customFormat="1" ht="24.75" customHeight="1">
      <c r="A13" s="359" t="s">
        <v>22</v>
      </c>
      <c r="B13" s="360" t="s">
        <v>23</v>
      </c>
      <c r="C13" s="28">
        <f>'TRE-AC'!$D$16</f>
        <v>910.08</v>
      </c>
      <c r="D13" s="28">
        <f>'TRE-AC'!$D$17</f>
        <v>719.62</v>
      </c>
      <c r="E13" s="28">
        <f>'UO_MEDIA_BEN-AT'!E13</f>
        <v>0</v>
      </c>
      <c r="F13" s="28">
        <v>0</v>
      </c>
      <c r="G13" s="29">
        <f>'TRE-AC'!$D$20</f>
        <v>249.4</v>
      </c>
    </row>
    <row r="14" spans="1:7" s="25" customFormat="1" ht="24.75" customHeight="1">
      <c r="A14" s="359" t="s">
        <v>24</v>
      </c>
      <c r="B14" s="360" t="s">
        <v>25</v>
      </c>
      <c r="C14" s="28">
        <f>'TRE-AL'!$D$16</f>
        <v>910.08</v>
      </c>
      <c r="D14" s="28">
        <f>'TRE-AL'!$D$17</f>
        <v>719.62</v>
      </c>
      <c r="E14" s="28">
        <f>'UO_MEDIA_BEN-AT'!E14</f>
        <v>15.09</v>
      </c>
      <c r="F14" s="28">
        <v>0</v>
      </c>
      <c r="G14" s="29">
        <f>'TRE-AL'!$D$20</f>
        <v>249.4</v>
      </c>
    </row>
    <row r="15" spans="1:7" s="25" customFormat="1" ht="24.75" customHeight="1">
      <c r="A15" s="359" t="s">
        <v>26</v>
      </c>
      <c r="B15" s="360" t="s">
        <v>27</v>
      </c>
      <c r="C15" s="28">
        <f>'TRE-AM'!$D$16</f>
        <v>910.08</v>
      </c>
      <c r="D15" s="28">
        <f>'TRE-AM'!$D$17</f>
        <v>719.62</v>
      </c>
      <c r="E15" s="28">
        <f>'UO_MEDIA_BEN-AT'!E15</f>
        <v>382.1</v>
      </c>
      <c r="F15" s="28">
        <v>0</v>
      </c>
      <c r="G15" s="29">
        <f>'TRE-AM'!$D$20</f>
        <v>249.4</v>
      </c>
    </row>
    <row r="16" spans="1:7" s="25" customFormat="1" ht="24.75" customHeight="1">
      <c r="A16" s="359" t="s">
        <v>28</v>
      </c>
      <c r="B16" s="360" t="s">
        <v>29</v>
      </c>
      <c r="C16" s="28">
        <f>'TRE-BA'!$D$16</f>
        <v>910.08</v>
      </c>
      <c r="D16" s="28">
        <f>'TRE-BA'!$D$17</f>
        <v>719.62</v>
      </c>
      <c r="E16" s="28">
        <f>'UO_MEDIA_BEN-AT'!E16</f>
        <v>247.17</v>
      </c>
      <c r="F16" s="28">
        <v>0</v>
      </c>
      <c r="G16" s="29">
        <f>'TRE-BA'!$D$20</f>
        <v>249.4</v>
      </c>
    </row>
    <row r="17" spans="1:7" s="25" customFormat="1" ht="24.75" customHeight="1">
      <c r="A17" s="359" t="s">
        <v>30</v>
      </c>
      <c r="B17" s="360" t="s">
        <v>31</v>
      </c>
      <c r="C17" s="28">
        <f>'TRE-CE'!$D$16</f>
        <v>910.08</v>
      </c>
      <c r="D17" s="28">
        <f>'TRE-CE'!$D$17</f>
        <v>719.62</v>
      </c>
      <c r="E17" s="28">
        <f>'UO_MEDIA_BEN-AT'!E17</f>
        <v>43.54</v>
      </c>
      <c r="F17" s="28">
        <v>0</v>
      </c>
      <c r="G17" s="29">
        <f>'TRE-CE'!$D$20</f>
        <v>249.4</v>
      </c>
    </row>
    <row r="18" spans="1:7" s="25" customFormat="1" ht="24.75" customHeight="1">
      <c r="A18" s="359" t="s">
        <v>32</v>
      </c>
      <c r="B18" s="360" t="s">
        <v>33</v>
      </c>
      <c r="C18" s="28">
        <f>'TRE-DF'!$D$16</f>
        <v>910.08</v>
      </c>
      <c r="D18" s="28">
        <f>'TRE-DF'!$D$17</f>
        <v>719.62</v>
      </c>
      <c r="E18" s="28">
        <f>'UO_MEDIA_BEN-AT'!E18</f>
        <v>80.83</v>
      </c>
      <c r="F18" s="28">
        <v>0</v>
      </c>
      <c r="G18" s="29">
        <f>'TRE-DF'!$D$20</f>
        <v>249.4</v>
      </c>
    </row>
    <row r="19" spans="1:7" s="25" customFormat="1" ht="24.75" customHeight="1">
      <c r="A19" s="359" t="s">
        <v>34</v>
      </c>
      <c r="B19" s="360" t="s">
        <v>35</v>
      </c>
      <c r="C19" s="28">
        <f>'TRE-ES'!$D$16</f>
        <v>910.08</v>
      </c>
      <c r="D19" s="28">
        <f>'TRE-ES'!$D$17</f>
        <v>719.62</v>
      </c>
      <c r="E19" s="28">
        <f>'UO_MEDIA_BEN-AT'!E19</f>
        <v>32.86</v>
      </c>
      <c r="F19" s="28">
        <v>0</v>
      </c>
      <c r="G19" s="29">
        <f>'TRE-ES'!$D$20</f>
        <v>249.4</v>
      </c>
    </row>
    <row r="20" spans="1:7" s="25" customFormat="1" ht="24.75" customHeight="1">
      <c r="A20" s="359" t="s">
        <v>36</v>
      </c>
      <c r="B20" s="360" t="s">
        <v>37</v>
      </c>
      <c r="C20" s="28">
        <f>'TRE-GO'!$D$16</f>
        <v>910.08</v>
      </c>
      <c r="D20" s="28">
        <f>'TRE-GO'!$D$17</f>
        <v>719.62</v>
      </c>
      <c r="E20" s="28">
        <f>'UO_MEDIA_BEN-AT'!E20</f>
        <v>101.91</v>
      </c>
      <c r="F20" s="28">
        <v>0</v>
      </c>
      <c r="G20" s="29">
        <f>'TRE-GO'!$D$20</f>
        <v>249.4</v>
      </c>
    </row>
    <row r="21" spans="1:7" s="25" customFormat="1" ht="24.75" customHeight="1">
      <c r="A21" s="359" t="s">
        <v>38</v>
      </c>
      <c r="B21" s="360" t="s">
        <v>39</v>
      </c>
      <c r="C21" s="28">
        <f>'TRE-MA'!$D$16</f>
        <v>910.08</v>
      </c>
      <c r="D21" s="28">
        <f>'TRE-MA'!$D$17</f>
        <v>719.62</v>
      </c>
      <c r="E21" s="28">
        <f>'UO_MEDIA_BEN-AT'!E21</f>
        <v>356.68</v>
      </c>
      <c r="F21" s="28">
        <v>0</v>
      </c>
      <c r="G21" s="29">
        <f>'TRE-MA'!$D$20</f>
        <v>249.4</v>
      </c>
    </row>
    <row r="22" spans="1:7" s="25" customFormat="1" ht="24.75" customHeight="1">
      <c r="A22" s="359" t="s">
        <v>40</v>
      </c>
      <c r="B22" s="360" t="s">
        <v>41</v>
      </c>
      <c r="C22" s="28">
        <f>'TRE-MT'!$D$16</f>
        <v>910.08</v>
      </c>
      <c r="D22" s="28">
        <f>'TRE-MT'!$D$17</f>
        <v>719.62</v>
      </c>
      <c r="E22" s="28">
        <f>'UO_MEDIA_BEN-AT'!E22</f>
        <v>0</v>
      </c>
      <c r="F22" s="28">
        <v>0</v>
      </c>
      <c r="G22" s="29">
        <f>'TRE-MT'!$D$20</f>
        <v>249.4</v>
      </c>
    </row>
    <row r="23" spans="1:7" s="25" customFormat="1" ht="24.75" customHeight="1">
      <c r="A23" s="359" t="s">
        <v>42</v>
      </c>
      <c r="B23" s="360" t="s">
        <v>43</v>
      </c>
      <c r="C23" s="28">
        <f>'TRE-MS'!$D$16</f>
        <v>910.08</v>
      </c>
      <c r="D23" s="28">
        <f>'TRE-MS'!$D$17</f>
        <v>719.62</v>
      </c>
      <c r="E23" s="28">
        <f>'UO_MEDIA_BEN-AT'!E23</f>
        <v>0</v>
      </c>
      <c r="F23" s="28">
        <v>0</v>
      </c>
      <c r="G23" s="29">
        <f>'TRE-MS'!$D$20</f>
        <v>249.4</v>
      </c>
    </row>
    <row r="24" spans="1:7" s="25" customFormat="1" ht="24.75" customHeight="1">
      <c r="A24" s="359" t="s">
        <v>44</v>
      </c>
      <c r="B24" s="360" t="s">
        <v>45</v>
      </c>
      <c r="C24" s="28">
        <f>'TRE-MG'!$D$16</f>
        <v>910.08</v>
      </c>
      <c r="D24" s="28">
        <f>'TRE-MG'!$D$17</f>
        <v>719.62</v>
      </c>
      <c r="E24" s="28">
        <f>'UO_MEDIA_BEN-AT'!E24</f>
        <v>146.1</v>
      </c>
      <c r="F24" s="28">
        <v>0</v>
      </c>
      <c r="G24" s="29">
        <f>'TRE-MG'!$D$20</f>
        <v>249.4</v>
      </c>
    </row>
    <row r="25" spans="1:7" s="25" customFormat="1" ht="24.75" customHeight="1">
      <c r="A25" s="359" t="s">
        <v>46</v>
      </c>
      <c r="B25" s="360" t="s">
        <v>47</v>
      </c>
      <c r="C25" s="28">
        <f>'TRE-PA'!$D$16</f>
        <v>910.08</v>
      </c>
      <c r="D25" s="28">
        <f>'TRE-PA'!$D$17</f>
        <v>719.62</v>
      </c>
      <c r="E25" s="28">
        <f>'UO_MEDIA_BEN-AT'!E25</f>
        <v>184.07</v>
      </c>
      <c r="F25" s="28">
        <v>0</v>
      </c>
      <c r="G25" s="29">
        <f>'TRE-PA'!$D$20</f>
        <v>249.4</v>
      </c>
    </row>
    <row r="26" spans="1:7" s="25" customFormat="1" ht="24.75" customHeight="1">
      <c r="A26" s="359" t="s">
        <v>48</v>
      </c>
      <c r="B26" s="360" t="s">
        <v>49</v>
      </c>
      <c r="C26" s="28">
        <f>'TRE-PB'!$D$16</f>
        <v>910.08</v>
      </c>
      <c r="D26" s="28">
        <f>'TRE-PB'!$D$17</f>
        <v>719.62</v>
      </c>
      <c r="E26" s="28">
        <f>'UO_MEDIA_BEN-AT'!E26</f>
        <v>0</v>
      </c>
      <c r="F26" s="28">
        <v>0</v>
      </c>
      <c r="G26" s="29">
        <f>'TRE-PB'!$D$20</f>
        <v>249.4</v>
      </c>
    </row>
    <row r="27" spans="1:7" s="25" customFormat="1" ht="24.75" customHeight="1">
      <c r="A27" s="359" t="s">
        <v>50</v>
      </c>
      <c r="B27" s="360" t="s">
        <v>51</v>
      </c>
      <c r="C27" s="28">
        <f>'TRE-PR'!$D$16</f>
        <v>910.08</v>
      </c>
      <c r="D27" s="28">
        <f>'TRE-PR'!$D$17</f>
        <v>719.62</v>
      </c>
      <c r="E27" s="28">
        <f>'UO_MEDIA_BEN-AT'!E27</f>
        <v>252.64</v>
      </c>
      <c r="F27" s="28">
        <v>0</v>
      </c>
      <c r="G27" s="29">
        <f>'TRE-PR'!$D$20</f>
        <v>249.4</v>
      </c>
    </row>
    <row r="28" spans="1:7" s="25" customFormat="1" ht="24.75" customHeight="1">
      <c r="A28" s="359" t="s">
        <v>52</v>
      </c>
      <c r="B28" s="360" t="s">
        <v>53</v>
      </c>
      <c r="C28" s="28">
        <f>'TRE-PE'!$D$16</f>
        <v>910.08</v>
      </c>
      <c r="D28" s="28">
        <f>'TRE-PE'!$D$17</f>
        <v>719.62</v>
      </c>
      <c r="E28" s="28">
        <f>'UO_MEDIA_BEN-AT'!E28</f>
        <v>157.09</v>
      </c>
      <c r="F28" s="28">
        <v>0</v>
      </c>
      <c r="G28" s="29">
        <f>'TRE-PE'!$D$20</f>
        <v>249.4</v>
      </c>
    </row>
    <row r="29" spans="1:7" s="25" customFormat="1" ht="24.75" customHeight="1">
      <c r="A29" s="359" t="s">
        <v>54</v>
      </c>
      <c r="B29" s="360" t="s">
        <v>55</v>
      </c>
      <c r="C29" s="28">
        <f>'TRE-PI'!$D$16</f>
        <v>910.08</v>
      </c>
      <c r="D29" s="28">
        <f>'TRE-PI'!$D$17</f>
        <v>719.62</v>
      </c>
      <c r="E29" s="28">
        <f>'UO_MEDIA_BEN-AT'!E29</f>
        <v>262.91000000000003</v>
      </c>
      <c r="F29" s="28">
        <v>0</v>
      </c>
      <c r="G29" s="29">
        <f>'TRE-PI'!$D$20</f>
        <v>249.4</v>
      </c>
    </row>
    <row r="30" spans="1:7" s="25" customFormat="1" ht="24.75" customHeight="1">
      <c r="A30" s="359" t="s">
        <v>56</v>
      </c>
      <c r="B30" s="360" t="s">
        <v>57</v>
      </c>
      <c r="C30" s="28">
        <f>'TRE-RJ'!$D$16</f>
        <v>910.08</v>
      </c>
      <c r="D30" s="28">
        <f>'TRE-RJ'!$D$17</f>
        <v>719.62</v>
      </c>
      <c r="E30" s="28">
        <f>'UO_MEDIA_BEN-AT'!E30</f>
        <v>74.97</v>
      </c>
      <c r="F30" s="28">
        <v>0</v>
      </c>
      <c r="G30" s="29">
        <f>'TRE-RJ'!$D$20</f>
        <v>249.4</v>
      </c>
    </row>
    <row r="31" spans="1:7" s="25" customFormat="1" ht="24.75" customHeight="1">
      <c r="A31" s="359" t="s">
        <v>58</v>
      </c>
      <c r="B31" s="360" t="s">
        <v>59</v>
      </c>
      <c r="C31" s="28">
        <f>'TRE-RN'!$D$16</f>
        <v>910.08</v>
      </c>
      <c r="D31" s="28">
        <f>'TRE-RN'!$D$17</f>
        <v>719.62</v>
      </c>
      <c r="E31" s="28">
        <f>'UO_MEDIA_BEN-AT'!E31</f>
        <v>0</v>
      </c>
      <c r="F31" s="28">
        <v>0</v>
      </c>
      <c r="G31" s="29">
        <f>'TRE-RN'!$D$20</f>
        <v>249.4</v>
      </c>
    </row>
    <row r="32" spans="1:7" s="25" customFormat="1" ht="24.75" customHeight="1">
      <c r="A32" s="359" t="s">
        <v>60</v>
      </c>
      <c r="B32" s="360" t="s">
        <v>61</v>
      </c>
      <c r="C32" s="28">
        <f>'TRE-RS'!$D$16</f>
        <v>910.08</v>
      </c>
      <c r="D32" s="28">
        <f>'TRE-RS'!$D$17</f>
        <v>719.62</v>
      </c>
      <c r="E32" s="28">
        <f>'UO_MEDIA_BEN-AT'!E32</f>
        <v>192.5</v>
      </c>
      <c r="F32" s="28">
        <v>0</v>
      </c>
      <c r="G32" s="29">
        <f>'TRE-RS'!$D$20</f>
        <v>249.4</v>
      </c>
    </row>
    <row r="33" spans="1:7" s="25" customFormat="1" ht="24.75" customHeight="1">
      <c r="A33" s="359" t="s">
        <v>62</v>
      </c>
      <c r="B33" s="360" t="s">
        <v>63</v>
      </c>
      <c r="C33" s="28">
        <f>'TRE-RO'!$D$16</f>
        <v>910.08</v>
      </c>
      <c r="D33" s="28">
        <f>'TRE-RO'!$D$17</f>
        <v>719.62</v>
      </c>
      <c r="E33" s="28">
        <f>'UO_MEDIA_BEN-AT'!E33</f>
        <v>0</v>
      </c>
      <c r="F33" s="28">
        <v>0</v>
      </c>
      <c r="G33" s="29">
        <f>'TRE-RO'!$D$20</f>
        <v>249.4</v>
      </c>
    </row>
    <row r="34" spans="1:7" s="25" customFormat="1" ht="24.75" customHeight="1">
      <c r="A34" s="359" t="s">
        <v>64</v>
      </c>
      <c r="B34" s="360" t="s">
        <v>65</v>
      </c>
      <c r="C34" s="28">
        <f>'TRE-SC'!$D$16</f>
        <v>910.08</v>
      </c>
      <c r="D34" s="28">
        <f>'TRE-SC'!$D$17</f>
        <v>719.62</v>
      </c>
      <c r="E34" s="28">
        <f>'UO_MEDIA_BEN-AT'!E34</f>
        <v>0</v>
      </c>
      <c r="F34" s="28">
        <v>0</v>
      </c>
      <c r="G34" s="29">
        <f>'TRE-SC'!$D$20</f>
        <v>249.4</v>
      </c>
    </row>
    <row r="35" spans="1:7" s="25" customFormat="1" ht="24.75" customHeight="1">
      <c r="A35" s="359" t="s">
        <v>66</v>
      </c>
      <c r="B35" s="360" t="s">
        <v>67</v>
      </c>
      <c r="C35" s="28">
        <f>'TRE-SP'!$D$16</f>
        <v>910.08</v>
      </c>
      <c r="D35" s="28">
        <f>'TRE-SP'!$D$17</f>
        <v>719.62</v>
      </c>
      <c r="E35" s="28">
        <f>'UO_MEDIA_BEN-AT'!E35</f>
        <v>91.21</v>
      </c>
      <c r="F35" s="28">
        <v>0</v>
      </c>
      <c r="G35" s="29">
        <f>'TRE-SP'!$D$20</f>
        <v>249.4</v>
      </c>
    </row>
    <row r="36" spans="1:7" s="25" customFormat="1" ht="24.75" customHeight="1">
      <c r="A36" s="359" t="s">
        <v>68</v>
      </c>
      <c r="B36" s="360" t="s">
        <v>69</v>
      </c>
      <c r="C36" s="28">
        <f>'TRE-SE'!$D$16</f>
        <v>910.08</v>
      </c>
      <c r="D36" s="28">
        <f>'TRE-SE'!$D$17</f>
        <v>719.62</v>
      </c>
      <c r="E36" s="28">
        <f>'UO_MEDIA_BEN-AT'!E36</f>
        <v>209.29</v>
      </c>
      <c r="F36" s="28">
        <v>0</v>
      </c>
      <c r="G36" s="29">
        <f>'TRE-SE'!$D$20</f>
        <v>249.4</v>
      </c>
    </row>
    <row r="37" spans="1:7" s="25" customFormat="1" ht="24.75" customHeight="1">
      <c r="A37" s="359" t="s">
        <v>70</v>
      </c>
      <c r="B37" s="360" t="s">
        <v>71</v>
      </c>
      <c r="C37" s="28">
        <f>'TRE-TO'!$D$16</f>
        <v>910.08</v>
      </c>
      <c r="D37" s="28">
        <f>'TRE-TO'!$D$17</f>
        <v>719.62</v>
      </c>
      <c r="E37" s="28">
        <f>'UO_MEDIA_BEN-AT'!E37</f>
        <v>0</v>
      </c>
      <c r="F37" s="28">
        <v>0</v>
      </c>
      <c r="G37" s="29">
        <f>'TRE-TO'!$D$20</f>
        <v>249.4</v>
      </c>
    </row>
    <row r="38" spans="1:7" s="25" customFormat="1" ht="24.75" customHeight="1">
      <c r="A38" s="359" t="s">
        <v>72</v>
      </c>
      <c r="B38" s="360" t="s">
        <v>73</v>
      </c>
      <c r="C38" s="28">
        <f>'TRE-RR'!$D$16</f>
        <v>910.08</v>
      </c>
      <c r="D38" s="28">
        <f>'TRE-RR'!$D$17</f>
        <v>719.62</v>
      </c>
      <c r="E38" s="28">
        <f>'UO_MEDIA_BEN-AT'!E38</f>
        <v>0</v>
      </c>
      <c r="F38" s="28">
        <v>0</v>
      </c>
      <c r="G38" s="29">
        <f>'TRE-RR'!$D$20</f>
        <v>249.4</v>
      </c>
    </row>
    <row r="39" spans="1:7" s="25" customFormat="1" ht="24.75" customHeight="1">
      <c r="A39" s="361" t="s">
        <v>74</v>
      </c>
      <c r="B39" s="362" t="s">
        <v>75</v>
      </c>
      <c r="C39" s="30">
        <f>'TRE-AP'!$D$16</f>
        <v>910.08</v>
      </c>
      <c r="D39" s="30">
        <f>'TRE-AP'!$D$17</f>
        <v>719.62</v>
      </c>
      <c r="E39" s="30">
        <f>'UO_MEDIA_BEN-AT'!E39</f>
        <v>0</v>
      </c>
      <c r="F39" s="30">
        <v>0</v>
      </c>
      <c r="G39" s="31">
        <f>'TRE-AP'!$D$20</f>
        <v>249.4</v>
      </c>
    </row>
    <row r="40" spans="1:7" s="25" customFormat="1" ht="30" customHeight="1">
      <c r="A40" s="304">
        <v>14000</v>
      </c>
      <c r="B40" s="305" t="s">
        <v>118</v>
      </c>
      <c r="C40" s="32"/>
      <c r="D40" s="32"/>
      <c r="E40" s="33"/>
      <c r="F40" s="32"/>
      <c r="G40" s="34"/>
    </row>
    <row r="41" spans="1:7" s="35" customFormat="1" ht="69.75" customHeight="1">
      <c r="A41" s="331" t="s">
        <v>82</v>
      </c>
      <c r="B41" s="332"/>
      <c r="C41" s="36" t="s">
        <v>83</v>
      </c>
      <c r="D41" s="36" t="s">
        <v>84</v>
      </c>
      <c r="E41" s="36" t="s">
        <v>85</v>
      </c>
      <c r="F41" s="37" t="s">
        <v>86</v>
      </c>
      <c r="G41" s="38" t="s">
        <v>87</v>
      </c>
    </row>
    <row r="42" spans="1:7" s="39" customFormat="1" ht="19.5" customHeight="1">
      <c r="A42" s="333" t="s">
        <v>88</v>
      </c>
      <c r="B42" s="320"/>
      <c r="C42" s="320"/>
      <c r="D42" s="320"/>
      <c r="E42" s="320"/>
      <c r="F42" s="320"/>
      <c r="G42" s="320"/>
    </row>
    <row r="43" spans="1:7" s="39" customFormat="1" ht="19.5" customHeight="1">
      <c r="A43" s="320" t="s">
        <v>89</v>
      </c>
      <c r="B43" s="320"/>
      <c r="C43" s="320"/>
      <c r="D43" s="320"/>
      <c r="E43" s="320"/>
      <c r="F43" s="320"/>
      <c r="G43" s="320"/>
    </row>
    <row r="44" spans="1:7" s="39" customFormat="1" ht="19.5" customHeight="1">
      <c r="A44" s="320" t="s">
        <v>90</v>
      </c>
      <c r="B44" s="320"/>
      <c r="C44" s="320"/>
      <c r="D44" s="320"/>
      <c r="E44" s="320"/>
      <c r="F44" s="320"/>
      <c r="G44" s="320"/>
    </row>
    <row r="45" spans="1:7" s="39" customFormat="1" ht="19.5" customHeight="1">
      <c r="A45" s="320" t="s">
        <v>91</v>
      </c>
      <c r="B45" s="320"/>
      <c r="C45" s="320"/>
      <c r="D45" s="320"/>
      <c r="E45" s="320"/>
      <c r="F45" s="320"/>
      <c r="G45" s="320"/>
    </row>
    <row r="46" spans="1:7" s="39" customFormat="1" ht="19.5" customHeight="1">
      <c r="A46" s="319" t="s">
        <v>117</v>
      </c>
      <c r="B46" s="320"/>
      <c r="C46" s="320"/>
      <c r="D46" s="320"/>
      <c r="E46" s="320"/>
      <c r="F46" s="320"/>
      <c r="G46" s="320"/>
    </row>
  </sheetData>
  <mergeCells count="21">
    <mergeCell ref="A7:G7"/>
    <mergeCell ref="A1:B1"/>
    <mergeCell ref="A2:B2"/>
    <mergeCell ref="A3:B3"/>
    <mergeCell ref="A4:B4"/>
    <mergeCell ref="A5:G5"/>
    <mergeCell ref="A46:G46"/>
    <mergeCell ref="A9:B9"/>
    <mergeCell ref="C9:G9"/>
    <mergeCell ref="A10:A11"/>
    <mergeCell ref="B10:B11"/>
    <mergeCell ref="C10:C11"/>
    <mergeCell ref="D10:D11"/>
    <mergeCell ref="E10:E11"/>
    <mergeCell ref="F10:F11"/>
    <mergeCell ref="G10:G11"/>
    <mergeCell ref="A41:B41"/>
    <mergeCell ref="A42:G42"/>
    <mergeCell ref="A43:G43"/>
    <mergeCell ref="A44:G44"/>
    <mergeCell ref="A45:G45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44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7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50</v>
      </c>
      <c r="C11" s="73" t="s">
        <v>51</v>
      </c>
      <c r="D11" s="74">
        <v>873</v>
      </c>
      <c r="E11" s="74">
        <v>213</v>
      </c>
      <c r="F11" s="74">
        <v>47</v>
      </c>
      <c r="G11" s="75">
        <v>0</v>
      </c>
      <c r="H11" s="74">
        <v>1015</v>
      </c>
      <c r="I11" s="74">
        <v>1245</v>
      </c>
      <c r="J11" s="76">
        <f>H11+I11</f>
        <v>2260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873</v>
      </c>
      <c r="E12" s="77">
        <f t="shared" si="0"/>
        <v>213</v>
      </c>
      <c r="F12" s="77">
        <f t="shared" si="0"/>
        <v>47</v>
      </c>
      <c r="G12" s="77">
        <f t="shared" si="0"/>
        <v>0</v>
      </c>
      <c r="H12" s="77">
        <f t="shared" si="0"/>
        <v>1015</v>
      </c>
      <c r="I12" s="77">
        <f t="shared" si="0"/>
        <v>1245</v>
      </c>
      <c r="J12" s="78">
        <f t="shared" si="0"/>
        <v>2260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'UO_MEDIA_BEN-AT'!E27</f>
        <v>252.64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4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52</v>
      </c>
      <c r="C11" s="73" t="s">
        <v>53</v>
      </c>
      <c r="D11" s="74">
        <v>859</v>
      </c>
      <c r="E11" s="74">
        <v>157</v>
      </c>
      <c r="F11" s="74">
        <v>18</v>
      </c>
      <c r="G11" s="75">
        <v>0</v>
      </c>
      <c r="H11" s="74">
        <v>885</v>
      </c>
      <c r="I11" s="74">
        <v>1068</v>
      </c>
      <c r="J11" s="76">
        <f>H11+I11</f>
        <v>1953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859</v>
      </c>
      <c r="E12" s="77">
        <f t="shared" si="0"/>
        <v>157</v>
      </c>
      <c r="F12" s="77">
        <f t="shared" si="0"/>
        <v>18</v>
      </c>
      <c r="G12" s="77">
        <f t="shared" si="0"/>
        <v>0</v>
      </c>
      <c r="H12" s="77">
        <f t="shared" si="0"/>
        <v>885</v>
      </c>
      <c r="I12" s="77">
        <f t="shared" si="0"/>
        <v>1068</v>
      </c>
      <c r="J12" s="78">
        <f t="shared" si="0"/>
        <v>1953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'UO_MEDIA_BEN-AT'!E28</f>
        <v>157.09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7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54</v>
      </c>
      <c r="C11" s="73" t="s">
        <v>55</v>
      </c>
      <c r="D11" s="74">
        <v>473</v>
      </c>
      <c r="E11" s="74">
        <v>105</v>
      </c>
      <c r="F11" s="74">
        <v>9</v>
      </c>
      <c r="G11" s="75">
        <v>0</v>
      </c>
      <c r="H11" s="74">
        <v>494</v>
      </c>
      <c r="I11" s="74">
        <v>851</v>
      </c>
      <c r="J11" s="76">
        <f>H11+I11</f>
        <v>1345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473</v>
      </c>
      <c r="E12" s="77">
        <f t="shared" si="0"/>
        <v>105</v>
      </c>
      <c r="F12" s="77">
        <f t="shared" si="0"/>
        <v>9</v>
      </c>
      <c r="G12" s="77">
        <f t="shared" si="0"/>
        <v>0</v>
      </c>
      <c r="H12" s="77">
        <f t="shared" si="0"/>
        <v>494</v>
      </c>
      <c r="I12" s="77">
        <f t="shared" si="0"/>
        <v>851</v>
      </c>
      <c r="J12" s="78">
        <f t="shared" si="0"/>
        <v>1345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'UO_MEDIA_BEN-AT'!E29</f>
        <v>262.91000000000003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4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56</v>
      </c>
      <c r="C11" s="73" t="s">
        <v>57</v>
      </c>
      <c r="D11" s="74">
        <v>1292</v>
      </c>
      <c r="E11" s="74">
        <v>213</v>
      </c>
      <c r="F11" s="74">
        <v>380</v>
      </c>
      <c r="G11" s="75">
        <v>0</v>
      </c>
      <c r="H11" s="74">
        <v>1683</v>
      </c>
      <c r="I11" s="74">
        <v>2216</v>
      </c>
      <c r="J11" s="76">
        <f>H11+I11</f>
        <v>3899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1292</v>
      </c>
      <c r="E12" s="77">
        <f t="shared" si="0"/>
        <v>213</v>
      </c>
      <c r="F12" s="77">
        <f t="shared" si="0"/>
        <v>380</v>
      </c>
      <c r="G12" s="77">
        <f t="shared" si="0"/>
        <v>0</v>
      </c>
      <c r="H12" s="77">
        <f t="shared" si="0"/>
        <v>1683</v>
      </c>
      <c r="I12" s="77">
        <f t="shared" si="0"/>
        <v>2216</v>
      </c>
      <c r="J12" s="78">
        <f t="shared" si="0"/>
        <v>3899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'UO_MEDIA_BEN-AT'!E30</f>
        <v>74.97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7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58</v>
      </c>
      <c r="C11" s="73" t="s">
        <v>59</v>
      </c>
      <c r="D11" s="74">
        <v>456</v>
      </c>
      <c r="E11" s="74">
        <v>105</v>
      </c>
      <c r="F11" s="74">
        <v>0</v>
      </c>
      <c r="G11" s="75">
        <v>0</v>
      </c>
      <c r="H11" s="74">
        <v>440</v>
      </c>
      <c r="I11" s="74">
        <v>672</v>
      </c>
      <c r="J11" s="76">
        <f>H11+I11</f>
        <v>1112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456</v>
      </c>
      <c r="E12" s="77">
        <f t="shared" si="0"/>
        <v>105</v>
      </c>
      <c r="F12" s="77">
        <f t="shared" si="0"/>
        <v>0</v>
      </c>
      <c r="G12" s="77">
        <f t="shared" si="0"/>
        <v>0</v>
      </c>
      <c r="H12" s="77">
        <f t="shared" si="0"/>
        <v>440</v>
      </c>
      <c r="I12" s="77">
        <f t="shared" si="0"/>
        <v>672</v>
      </c>
      <c r="J12" s="78">
        <f t="shared" si="0"/>
        <v>1112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'UO_MEDIA_BEN-AT'!E31</f>
        <v>0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4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115"/>
      <c r="B1" s="116" t="s">
        <v>0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15" ht="30" customHeight="1">
      <c r="A2" s="117"/>
      <c r="B2" s="117" t="s">
        <v>1</v>
      </c>
      <c r="C2" s="118" t="s">
        <v>2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</row>
    <row r="3" spans="1:15" ht="30" customHeight="1">
      <c r="A3" s="117"/>
      <c r="B3" s="117" t="s">
        <v>3</v>
      </c>
      <c r="C3" s="119" t="s">
        <v>61</v>
      </c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</row>
    <row r="4" spans="1:15" ht="30" customHeight="1">
      <c r="A4" s="117"/>
      <c r="B4" s="117" t="s">
        <v>5</v>
      </c>
      <c r="C4" s="120" t="s">
        <v>102</v>
      </c>
      <c r="D4" s="121" t="s">
        <v>115</v>
      </c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</row>
    <row r="5" spans="1:15" ht="39.75" customHeight="1">
      <c r="A5" s="122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122"/>
      <c r="L5" s="122"/>
      <c r="M5" s="122"/>
      <c r="N5" s="122"/>
      <c r="O5" s="122"/>
    </row>
    <row r="6" spans="1:15" ht="19.5" customHeight="1">
      <c r="A6" s="117"/>
      <c r="B6" s="123"/>
      <c r="C6" s="123"/>
      <c r="D6" s="123"/>
      <c r="E6" s="123"/>
      <c r="F6" s="123"/>
      <c r="G6" s="123"/>
      <c r="H6" s="123"/>
      <c r="I6" s="123"/>
      <c r="J6" s="123"/>
      <c r="K6" s="117"/>
      <c r="L6" s="117"/>
      <c r="M6" s="117"/>
      <c r="N6" s="117"/>
      <c r="O6" s="117"/>
    </row>
    <row r="7" spans="1:15" ht="39.75" customHeight="1">
      <c r="A7" s="117"/>
      <c r="B7" s="118" t="s">
        <v>7</v>
      </c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</row>
    <row r="8" spans="1:15" ht="39.75" customHeight="1">
      <c r="A8" s="124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124"/>
      <c r="L8" s="124"/>
      <c r="M8" s="124"/>
      <c r="N8" s="124"/>
      <c r="O8" s="124"/>
    </row>
    <row r="9" spans="1:15" ht="30" customHeight="1">
      <c r="A9" s="124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124"/>
      <c r="L9" s="124"/>
      <c r="M9" s="124"/>
      <c r="N9" s="124"/>
      <c r="O9" s="124"/>
    </row>
    <row r="10" spans="1:15" ht="30" customHeight="1">
      <c r="A10" s="124"/>
      <c r="B10" s="318"/>
      <c r="C10" s="310"/>
      <c r="D10" s="310"/>
      <c r="E10" s="310"/>
      <c r="F10" s="310"/>
      <c r="G10" s="310"/>
      <c r="H10" s="125" t="s">
        <v>17</v>
      </c>
      <c r="I10" s="125" t="s">
        <v>18</v>
      </c>
      <c r="J10" s="126" t="s">
        <v>19</v>
      </c>
      <c r="K10" s="124"/>
      <c r="L10" s="124"/>
      <c r="M10" s="124"/>
      <c r="N10" s="124"/>
      <c r="O10" s="124"/>
    </row>
    <row r="11" spans="1:15" ht="34.5" customHeight="1">
      <c r="A11" s="124"/>
      <c r="B11" s="127" t="s">
        <v>60</v>
      </c>
      <c r="C11" s="127" t="s">
        <v>61</v>
      </c>
      <c r="D11" s="128">
        <v>824</v>
      </c>
      <c r="E11" s="129">
        <v>150</v>
      </c>
      <c r="F11" s="130">
        <v>26</v>
      </c>
      <c r="G11" s="131">
        <v>0</v>
      </c>
      <c r="H11" s="132">
        <v>921</v>
      </c>
      <c r="I11" s="133">
        <v>989</v>
      </c>
      <c r="J11" s="134">
        <f>H11+I11</f>
        <v>1910</v>
      </c>
      <c r="K11" s="124"/>
      <c r="L11" s="124"/>
      <c r="M11" s="124"/>
      <c r="N11" s="124"/>
      <c r="O11" s="124"/>
    </row>
    <row r="12" spans="1:15" ht="34.5" customHeight="1">
      <c r="A12" s="124"/>
      <c r="B12" s="317" t="s">
        <v>19</v>
      </c>
      <c r="C12" s="318"/>
      <c r="D12" s="135">
        <f t="shared" ref="D12:J12" si="0">SUM(D11:D11)</f>
        <v>824</v>
      </c>
      <c r="E12" s="135">
        <f t="shared" si="0"/>
        <v>150</v>
      </c>
      <c r="F12" s="135">
        <f t="shared" si="0"/>
        <v>26</v>
      </c>
      <c r="G12" s="135">
        <f t="shared" si="0"/>
        <v>0</v>
      </c>
      <c r="H12" s="135">
        <f t="shared" si="0"/>
        <v>921</v>
      </c>
      <c r="I12" s="135">
        <f t="shared" si="0"/>
        <v>989</v>
      </c>
      <c r="J12" s="136">
        <f t="shared" si="0"/>
        <v>1910</v>
      </c>
      <c r="K12" s="124"/>
      <c r="L12" s="124"/>
      <c r="M12" s="124"/>
      <c r="N12" s="124"/>
      <c r="O12" s="124"/>
    </row>
    <row r="13" spans="1:15" ht="30" customHeight="1">
      <c r="A13" s="124"/>
      <c r="B13" s="343"/>
      <c r="C13" s="343"/>
      <c r="D13" s="343"/>
      <c r="E13" s="343"/>
      <c r="F13" s="343"/>
      <c r="G13" s="343"/>
      <c r="H13" s="343"/>
      <c r="I13" s="343"/>
      <c r="J13" s="343"/>
      <c r="K13" s="124"/>
      <c r="L13" s="124"/>
      <c r="M13" s="124"/>
      <c r="N13" s="124"/>
      <c r="O13" s="124"/>
    </row>
    <row r="14" spans="1:15" ht="30" customHeight="1">
      <c r="A14" s="124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124"/>
      <c r="L14" s="124"/>
      <c r="M14" s="124"/>
      <c r="N14" s="124"/>
      <c r="O14" s="124"/>
    </row>
    <row r="15" spans="1:15" ht="39.75" customHeight="1">
      <c r="A15" s="124"/>
      <c r="B15" s="317" t="s">
        <v>104</v>
      </c>
      <c r="C15" s="318"/>
      <c r="D15" s="125" t="s">
        <v>105</v>
      </c>
      <c r="E15" s="311" t="s">
        <v>106</v>
      </c>
      <c r="F15" s="317"/>
      <c r="G15" s="317"/>
      <c r="H15" s="317"/>
      <c r="I15" s="317"/>
      <c r="J15" s="317"/>
      <c r="K15" s="124"/>
      <c r="L15" s="124"/>
      <c r="M15" s="124"/>
      <c r="N15" s="124"/>
      <c r="O15" s="124"/>
    </row>
    <row r="16" spans="1:15" ht="34.5" customHeight="1">
      <c r="A16" s="124"/>
      <c r="B16" s="345" t="s">
        <v>78</v>
      </c>
      <c r="C16" s="346"/>
      <c r="D16" s="137">
        <v>910.08</v>
      </c>
      <c r="E16" s="347" t="s">
        <v>107</v>
      </c>
      <c r="F16" s="348"/>
      <c r="G16" s="348"/>
      <c r="H16" s="348"/>
      <c r="I16" s="348"/>
      <c r="J16" s="348"/>
      <c r="K16" s="124"/>
      <c r="L16" s="124"/>
      <c r="M16" s="124"/>
      <c r="N16" s="124"/>
      <c r="O16" s="124"/>
    </row>
    <row r="17" spans="1:15" ht="34.5" customHeight="1">
      <c r="A17" s="124"/>
      <c r="B17" s="345" t="s">
        <v>79</v>
      </c>
      <c r="C17" s="346"/>
      <c r="D17" s="137">
        <v>719.62</v>
      </c>
      <c r="E17" s="347" t="s">
        <v>108</v>
      </c>
      <c r="F17" s="348"/>
      <c r="G17" s="348"/>
      <c r="H17" s="348"/>
      <c r="I17" s="348"/>
      <c r="J17" s="348"/>
      <c r="K17" s="124"/>
      <c r="L17" s="124"/>
      <c r="M17" s="124"/>
      <c r="N17" s="124"/>
      <c r="O17" s="124"/>
    </row>
    <row r="18" spans="1:15" ht="34.5" customHeight="1">
      <c r="A18" s="124"/>
      <c r="B18" s="345" t="s">
        <v>109</v>
      </c>
      <c r="C18" s="346"/>
      <c r="D18" s="137">
        <f>'UO_MEDIA_BEN-AT'!E32</f>
        <v>192.5</v>
      </c>
      <c r="E18" s="349" t="s">
        <v>110</v>
      </c>
      <c r="F18" s="345"/>
      <c r="G18" s="345"/>
      <c r="H18" s="345"/>
      <c r="I18" s="345"/>
      <c r="J18" s="345"/>
      <c r="K18" s="124"/>
      <c r="L18" s="124"/>
      <c r="M18" s="124"/>
      <c r="N18" s="124"/>
      <c r="O18" s="124"/>
    </row>
    <row r="19" spans="1:15" ht="34.5" customHeight="1">
      <c r="A19" s="124"/>
      <c r="B19" s="345" t="s">
        <v>81</v>
      </c>
      <c r="C19" s="346"/>
      <c r="D19" s="138" t="s">
        <v>111</v>
      </c>
      <c r="E19" s="347" t="s">
        <v>112</v>
      </c>
      <c r="F19" s="348"/>
      <c r="G19" s="348"/>
      <c r="H19" s="348"/>
      <c r="I19" s="348"/>
      <c r="J19" s="348"/>
      <c r="K19" s="124"/>
      <c r="L19" s="124"/>
      <c r="M19" s="124"/>
      <c r="N19" s="124"/>
      <c r="O19" s="124"/>
    </row>
    <row r="20" spans="1:15" ht="34.5" customHeight="1">
      <c r="A20" s="124"/>
      <c r="B20" s="345" t="s">
        <v>113</v>
      </c>
      <c r="C20" s="346"/>
      <c r="D20" s="137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124"/>
      <c r="L20" s="124"/>
      <c r="M20" s="124"/>
      <c r="N20" s="124"/>
      <c r="O20" s="124"/>
    </row>
    <row r="21" spans="1:15" ht="15" customHeight="1">
      <c r="A21" s="124"/>
      <c r="B21" s="139"/>
      <c r="C21" s="139"/>
      <c r="D21" s="139"/>
      <c r="E21" s="140"/>
      <c r="F21" s="140"/>
      <c r="G21" s="140"/>
      <c r="H21" s="140"/>
      <c r="I21" s="140"/>
      <c r="J21" s="140"/>
      <c r="K21" s="124"/>
      <c r="L21" s="124"/>
      <c r="M21" s="124"/>
      <c r="N21" s="124"/>
      <c r="O21" s="124"/>
    </row>
    <row r="22" spans="1:15" ht="15" customHeight="1">
      <c r="A22" s="124"/>
      <c r="B22" s="350"/>
      <c r="C22" s="350"/>
      <c r="D22" s="350"/>
      <c r="E22" s="350"/>
      <c r="F22" s="350"/>
      <c r="G22" s="350"/>
      <c r="H22" s="350"/>
      <c r="I22" s="350"/>
      <c r="J22" s="350"/>
      <c r="K22" s="124"/>
      <c r="L22" s="124"/>
      <c r="M22" s="124"/>
      <c r="N22" s="124"/>
      <c r="O22" s="124"/>
    </row>
    <row r="23" spans="1:15" ht="15" customHeight="1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</row>
    <row r="24" spans="1:15" ht="15" customHeight="1">
      <c r="A24" s="124"/>
      <c r="B24" s="124"/>
      <c r="C24" s="124"/>
      <c r="D24" s="124"/>
      <c r="E24" s="124"/>
      <c r="F24" s="124"/>
      <c r="G24" s="124"/>
      <c r="H24" s="141"/>
      <c r="I24" s="124"/>
      <c r="J24" s="124"/>
      <c r="K24" s="124"/>
      <c r="L24" s="124"/>
      <c r="M24" s="124"/>
      <c r="N24" s="124"/>
      <c r="O24" s="124"/>
    </row>
    <row r="25" spans="1:15" ht="15" customHeight="1">
      <c r="A25" s="124"/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</row>
    <row r="26" spans="1:15" ht="15" customHeight="1">
      <c r="A26" s="124"/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</row>
    <row r="27" spans="1:15" ht="15" customHeight="1">
      <c r="A27" s="124"/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</row>
    <row r="28" spans="1:15" ht="15" customHeight="1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</row>
    <row r="29" spans="1:15" ht="15" customHeight="1">
      <c r="A29" s="124"/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</row>
    <row r="30" spans="1:15" ht="15" customHeight="1">
      <c r="A30" s="124"/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</row>
    <row r="31" spans="1:15" ht="15" customHeight="1">
      <c r="A31" s="124"/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</row>
    <row r="32" spans="1:15" ht="15" customHeight="1">
      <c r="A32" s="124"/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</row>
    <row r="33" spans="1:15" ht="15" customHeight="1">
      <c r="A33" s="124"/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</row>
    <row r="34" spans="1:15" ht="15" customHeight="1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</row>
    <row r="35" spans="1:15" ht="15" customHeight="1">
      <c r="A35" s="124"/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</row>
    <row r="36" spans="1:15" ht="15" customHeight="1">
      <c r="A36" s="124"/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</row>
    <row r="37" spans="1:15" ht="15" customHeight="1">
      <c r="A37" s="124"/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</row>
    <row r="38" spans="1:15" ht="15" customHeight="1">
      <c r="A38" s="124"/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</row>
    <row r="39" spans="1:15" ht="15" customHeight="1">
      <c r="A39" s="124"/>
      <c r="B39" s="124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</row>
    <row r="40" spans="1:15" ht="15" customHeight="1">
      <c r="A40" s="124"/>
      <c r="B40" s="124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7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142"/>
      <c r="B1" s="143" t="s">
        <v>0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</row>
    <row r="2" spans="1:15" ht="30" customHeight="1">
      <c r="A2" s="144"/>
      <c r="B2" s="144" t="s">
        <v>1</v>
      </c>
      <c r="C2" s="145" t="s">
        <v>2</v>
      </c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</row>
    <row r="3" spans="1:15" ht="30" customHeight="1">
      <c r="A3" s="144"/>
      <c r="B3" s="144" t="s">
        <v>3</v>
      </c>
      <c r="C3" s="146" t="s">
        <v>63</v>
      </c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30" customHeight="1">
      <c r="A4" s="144"/>
      <c r="B4" s="144" t="s">
        <v>5</v>
      </c>
      <c r="C4" s="147" t="s">
        <v>102</v>
      </c>
      <c r="D4" s="148" t="s">
        <v>115</v>
      </c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</row>
    <row r="5" spans="1:15" ht="39.75" customHeight="1">
      <c r="A5" s="149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149"/>
      <c r="L5" s="149"/>
      <c r="M5" s="149"/>
      <c r="N5" s="149"/>
      <c r="O5" s="149"/>
    </row>
    <row r="6" spans="1:15" ht="19.5" customHeight="1">
      <c r="A6" s="144"/>
      <c r="B6" s="150"/>
      <c r="C6" s="150"/>
      <c r="D6" s="150"/>
      <c r="E6" s="150"/>
      <c r="F6" s="150"/>
      <c r="G6" s="150"/>
      <c r="H6" s="150"/>
      <c r="I6" s="150"/>
      <c r="J6" s="150"/>
      <c r="K6" s="144"/>
      <c r="L6" s="144"/>
      <c r="M6" s="144"/>
      <c r="N6" s="144"/>
      <c r="O6" s="144"/>
    </row>
    <row r="7" spans="1:15" ht="39.75" customHeight="1">
      <c r="A7" s="144"/>
      <c r="B7" s="145" t="s">
        <v>7</v>
      </c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</row>
    <row r="8" spans="1:15" ht="39.75" customHeight="1">
      <c r="A8" s="151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151"/>
      <c r="L8" s="151"/>
      <c r="M8" s="151"/>
      <c r="N8" s="151"/>
      <c r="O8" s="151"/>
    </row>
    <row r="9" spans="1:15" ht="30" customHeight="1">
      <c r="A9" s="151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151"/>
      <c r="L9" s="151"/>
      <c r="M9" s="151"/>
      <c r="N9" s="151"/>
      <c r="O9" s="151"/>
    </row>
    <row r="10" spans="1:15" ht="30" customHeight="1">
      <c r="A10" s="151"/>
      <c r="B10" s="318"/>
      <c r="C10" s="310"/>
      <c r="D10" s="310"/>
      <c r="E10" s="310"/>
      <c r="F10" s="310"/>
      <c r="G10" s="310"/>
      <c r="H10" s="152" t="s">
        <v>17</v>
      </c>
      <c r="I10" s="152" t="s">
        <v>18</v>
      </c>
      <c r="J10" s="153" t="s">
        <v>19</v>
      </c>
      <c r="K10" s="151"/>
      <c r="L10" s="151"/>
      <c r="M10" s="151"/>
      <c r="N10" s="151"/>
      <c r="O10" s="151"/>
    </row>
    <row r="11" spans="1:15" ht="34.5" customHeight="1">
      <c r="A11" s="151"/>
      <c r="B11" s="154" t="s">
        <v>62</v>
      </c>
      <c r="C11" s="154" t="s">
        <v>63</v>
      </c>
      <c r="D11" s="155">
        <v>236</v>
      </c>
      <c r="E11" s="156">
        <v>65</v>
      </c>
      <c r="F11" s="157">
        <v>0</v>
      </c>
      <c r="G11" s="158">
        <v>0</v>
      </c>
      <c r="H11" s="159">
        <v>231</v>
      </c>
      <c r="I11" s="160">
        <v>353</v>
      </c>
      <c r="J11" s="161">
        <f>H11+I11</f>
        <v>584</v>
      </c>
      <c r="K11" s="151"/>
      <c r="L11" s="151"/>
      <c r="M11" s="151"/>
      <c r="N11" s="151"/>
      <c r="O11" s="151"/>
    </row>
    <row r="12" spans="1:15" ht="34.5" customHeight="1">
      <c r="A12" s="151"/>
      <c r="B12" s="317" t="s">
        <v>19</v>
      </c>
      <c r="C12" s="318"/>
      <c r="D12" s="162">
        <f t="shared" ref="D12:J12" si="0">SUM(D11:D11)</f>
        <v>236</v>
      </c>
      <c r="E12" s="162">
        <f t="shared" si="0"/>
        <v>65</v>
      </c>
      <c r="F12" s="162">
        <f t="shared" si="0"/>
        <v>0</v>
      </c>
      <c r="G12" s="162">
        <f t="shared" si="0"/>
        <v>0</v>
      </c>
      <c r="H12" s="162">
        <f t="shared" si="0"/>
        <v>231</v>
      </c>
      <c r="I12" s="162">
        <f t="shared" si="0"/>
        <v>353</v>
      </c>
      <c r="J12" s="163">
        <f t="shared" si="0"/>
        <v>584</v>
      </c>
      <c r="K12" s="151"/>
      <c r="L12" s="151"/>
      <c r="M12" s="151"/>
      <c r="N12" s="151"/>
      <c r="O12" s="151"/>
    </row>
    <row r="13" spans="1:15" ht="30" customHeight="1">
      <c r="A13" s="151"/>
      <c r="B13" s="343"/>
      <c r="C13" s="343"/>
      <c r="D13" s="343"/>
      <c r="E13" s="343"/>
      <c r="F13" s="343"/>
      <c r="G13" s="343"/>
      <c r="H13" s="343"/>
      <c r="I13" s="343"/>
      <c r="J13" s="343"/>
      <c r="K13" s="151"/>
      <c r="L13" s="151"/>
      <c r="M13" s="151"/>
      <c r="N13" s="151"/>
      <c r="O13" s="151"/>
    </row>
    <row r="14" spans="1:15" ht="30" customHeight="1">
      <c r="A14" s="151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151"/>
      <c r="L14" s="151"/>
      <c r="M14" s="151"/>
      <c r="N14" s="151"/>
      <c r="O14" s="151"/>
    </row>
    <row r="15" spans="1:15" ht="39.75" customHeight="1">
      <c r="A15" s="151"/>
      <c r="B15" s="317" t="s">
        <v>104</v>
      </c>
      <c r="C15" s="318"/>
      <c r="D15" s="152" t="s">
        <v>105</v>
      </c>
      <c r="E15" s="311" t="s">
        <v>106</v>
      </c>
      <c r="F15" s="317"/>
      <c r="G15" s="317"/>
      <c r="H15" s="317"/>
      <c r="I15" s="317"/>
      <c r="J15" s="317"/>
      <c r="K15" s="151"/>
      <c r="L15" s="151"/>
      <c r="M15" s="151"/>
      <c r="N15" s="151"/>
      <c r="O15" s="151"/>
    </row>
    <row r="16" spans="1:15" ht="34.5" customHeight="1">
      <c r="A16" s="151"/>
      <c r="B16" s="345" t="s">
        <v>78</v>
      </c>
      <c r="C16" s="346"/>
      <c r="D16" s="164">
        <v>910.08</v>
      </c>
      <c r="E16" s="347" t="s">
        <v>107</v>
      </c>
      <c r="F16" s="348"/>
      <c r="G16" s="348"/>
      <c r="H16" s="348"/>
      <c r="I16" s="348"/>
      <c r="J16" s="348"/>
      <c r="K16" s="151"/>
      <c r="L16" s="151"/>
      <c r="M16" s="151"/>
      <c r="N16" s="151"/>
      <c r="O16" s="151"/>
    </row>
    <row r="17" spans="1:15" ht="34.5" customHeight="1">
      <c r="A17" s="151"/>
      <c r="B17" s="345" t="s">
        <v>79</v>
      </c>
      <c r="C17" s="346"/>
      <c r="D17" s="164">
        <v>719.62</v>
      </c>
      <c r="E17" s="347" t="s">
        <v>108</v>
      </c>
      <c r="F17" s="348"/>
      <c r="G17" s="348"/>
      <c r="H17" s="348"/>
      <c r="I17" s="348"/>
      <c r="J17" s="348"/>
      <c r="K17" s="151"/>
      <c r="L17" s="151"/>
      <c r="M17" s="151"/>
      <c r="N17" s="151"/>
      <c r="O17" s="151"/>
    </row>
    <row r="18" spans="1:15" ht="34.5" customHeight="1">
      <c r="A18" s="151"/>
      <c r="B18" s="345" t="s">
        <v>109</v>
      </c>
      <c r="C18" s="346"/>
      <c r="D18" s="164">
        <f>'UO_MEDIA_BEN-AT'!E33</f>
        <v>0</v>
      </c>
      <c r="E18" s="349" t="s">
        <v>110</v>
      </c>
      <c r="F18" s="345"/>
      <c r="G18" s="345"/>
      <c r="H18" s="345"/>
      <c r="I18" s="345"/>
      <c r="J18" s="345"/>
      <c r="K18" s="151"/>
      <c r="L18" s="151"/>
      <c r="M18" s="151"/>
      <c r="N18" s="151"/>
      <c r="O18" s="151"/>
    </row>
    <row r="19" spans="1:15" ht="34.5" customHeight="1">
      <c r="A19" s="151"/>
      <c r="B19" s="345" t="s">
        <v>81</v>
      </c>
      <c r="C19" s="346"/>
      <c r="D19" s="165" t="s">
        <v>111</v>
      </c>
      <c r="E19" s="347" t="s">
        <v>112</v>
      </c>
      <c r="F19" s="348"/>
      <c r="G19" s="348"/>
      <c r="H19" s="348"/>
      <c r="I19" s="348"/>
      <c r="J19" s="348"/>
      <c r="K19" s="151"/>
      <c r="L19" s="151"/>
      <c r="M19" s="151"/>
      <c r="N19" s="151"/>
      <c r="O19" s="151"/>
    </row>
    <row r="20" spans="1:15" ht="34.5" customHeight="1">
      <c r="A20" s="151"/>
      <c r="B20" s="345" t="s">
        <v>113</v>
      </c>
      <c r="C20" s="346"/>
      <c r="D20" s="164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151"/>
      <c r="L20" s="151"/>
      <c r="M20" s="151"/>
      <c r="N20" s="151"/>
      <c r="O20" s="151"/>
    </row>
    <row r="21" spans="1:15" ht="15" customHeight="1">
      <c r="A21" s="151"/>
      <c r="B21" s="166"/>
      <c r="C21" s="166"/>
      <c r="D21" s="166"/>
      <c r="E21" s="167"/>
      <c r="F21" s="167"/>
      <c r="G21" s="167"/>
      <c r="H21" s="167"/>
      <c r="I21" s="167"/>
      <c r="J21" s="167"/>
      <c r="K21" s="151"/>
      <c r="L21" s="151"/>
      <c r="M21" s="151"/>
      <c r="N21" s="151"/>
      <c r="O21" s="151"/>
    </row>
    <row r="22" spans="1:15" ht="15" customHeight="1">
      <c r="A22" s="151"/>
      <c r="B22" s="350"/>
      <c r="C22" s="350"/>
      <c r="D22" s="350"/>
      <c r="E22" s="350"/>
      <c r="F22" s="350"/>
      <c r="G22" s="350"/>
      <c r="H22" s="350"/>
      <c r="I22" s="350"/>
      <c r="J22" s="350"/>
      <c r="K22" s="151"/>
      <c r="L22" s="151"/>
      <c r="M22" s="151"/>
      <c r="N22" s="151"/>
      <c r="O22" s="151"/>
    </row>
    <row r="23" spans="1:15" ht="15" customHeight="1">
      <c r="A23" s="151"/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</row>
    <row r="24" spans="1:15" ht="15" customHeight="1">
      <c r="A24" s="151"/>
      <c r="B24" s="151"/>
      <c r="C24" s="151"/>
      <c r="D24" s="151"/>
      <c r="E24" s="151"/>
      <c r="F24" s="151"/>
      <c r="G24" s="151"/>
      <c r="H24" s="168"/>
      <c r="I24" s="151"/>
      <c r="J24" s="151"/>
      <c r="K24" s="151"/>
      <c r="L24" s="151"/>
      <c r="M24" s="151"/>
      <c r="N24" s="151"/>
      <c r="O24" s="151"/>
    </row>
    <row r="25" spans="1:15" ht="15" customHeight="1">
      <c r="A25" s="151"/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</row>
    <row r="26" spans="1:15" ht="15" customHeight="1">
      <c r="A26" s="151"/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</row>
    <row r="27" spans="1:15" ht="15" customHeight="1">
      <c r="A27" s="151"/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</row>
    <row r="28" spans="1:15" ht="15" customHeight="1">
      <c r="A28" s="151"/>
      <c r="B28" s="151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  <c r="N28" s="151"/>
      <c r="O28" s="151"/>
    </row>
    <row r="29" spans="1:15" ht="15" customHeight="1">
      <c r="A29" s="151"/>
      <c r="B29" s="151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</row>
    <row r="30" spans="1:15" ht="15" customHeight="1">
      <c r="A30" s="151"/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</row>
    <row r="31" spans="1:15" ht="15" customHeight="1">
      <c r="A31" s="151"/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</row>
    <row r="32" spans="1:15" ht="15" customHeight="1">
      <c r="A32" s="151"/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</row>
    <row r="33" spans="1:15" ht="15" customHeight="1">
      <c r="A33" s="151"/>
      <c r="B33" s="151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</row>
    <row r="34" spans="1:15" ht="15" customHeight="1">
      <c r="A34" s="151"/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</row>
    <row r="35" spans="1:15" ht="15" customHeight="1">
      <c r="A35" s="151"/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  <c r="O35" s="151"/>
    </row>
    <row r="36" spans="1:15" ht="15" customHeight="1">
      <c r="A36" s="151"/>
      <c r="B36" s="151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1"/>
      <c r="N36" s="151"/>
      <c r="O36" s="151"/>
    </row>
    <row r="37" spans="1:15" ht="15" customHeight="1">
      <c r="A37" s="151"/>
      <c r="B37" s="151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1"/>
      <c r="O37" s="151"/>
    </row>
    <row r="38" spans="1:15" ht="15" customHeight="1">
      <c r="A38" s="151"/>
      <c r="B38" s="151"/>
      <c r="C38" s="151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151"/>
      <c r="O38" s="151"/>
    </row>
    <row r="39" spans="1:15" ht="15" customHeight="1">
      <c r="A39" s="151"/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</row>
    <row r="40" spans="1:15" ht="15" customHeight="1">
      <c r="A40" s="151"/>
      <c r="B40" s="151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3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169"/>
      <c r="B1" s="170" t="s">
        <v>0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</row>
    <row r="2" spans="1:15" ht="30" customHeight="1">
      <c r="A2" s="171"/>
      <c r="B2" s="171" t="s">
        <v>1</v>
      </c>
      <c r="C2" s="172" t="s">
        <v>2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</row>
    <row r="3" spans="1:15" ht="30" customHeight="1">
      <c r="A3" s="171"/>
      <c r="B3" s="171" t="s">
        <v>3</v>
      </c>
      <c r="C3" s="173" t="s">
        <v>65</v>
      </c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</row>
    <row r="4" spans="1:15" ht="30" customHeight="1">
      <c r="A4" s="171"/>
      <c r="B4" s="171" t="s">
        <v>5</v>
      </c>
      <c r="C4" s="174" t="s">
        <v>102</v>
      </c>
      <c r="D4" s="175" t="s">
        <v>115</v>
      </c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</row>
    <row r="5" spans="1:15" ht="39.75" customHeight="1">
      <c r="A5" s="176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176"/>
      <c r="L5" s="176"/>
      <c r="M5" s="176"/>
      <c r="N5" s="176"/>
      <c r="O5" s="176"/>
    </row>
    <row r="6" spans="1:15" ht="19.5" customHeight="1">
      <c r="A6" s="171"/>
      <c r="B6" s="177"/>
      <c r="C6" s="177"/>
      <c r="D6" s="177"/>
      <c r="E6" s="177"/>
      <c r="F6" s="177"/>
      <c r="G6" s="177"/>
      <c r="H6" s="177"/>
      <c r="I6" s="177"/>
      <c r="J6" s="177"/>
      <c r="K6" s="171"/>
      <c r="L6" s="171"/>
      <c r="M6" s="171"/>
      <c r="N6" s="171"/>
      <c r="O6" s="171"/>
    </row>
    <row r="7" spans="1:15" ht="39.75" customHeight="1">
      <c r="A7" s="171"/>
      <c r="B7" s="172" t="s">
        <v>7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</row>
    <row r="8" spans="1:15" ht="39.75" customHeight="1">
      <c r="A8" s="178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178"/>
      <c r="L8" s="178"/>
      <c r="M8" s="178"/>
      <c r="N8" s="178"/>
      <c r="O8" s="178"/>
    </row>
    <row r="9" spans="1:15" ht="30" customHeight="1">
      <c r="A9" s="178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178"/>
      <c r="L9" s="178"/>
      <c r="M9" s="178"/>
      <c r="N9" s="178"/>
      <c r="O9" s="178"/>
    </row>
    <row r="10" spans="1:15" ht="30" customHeight="1">
      <c r="A10" s="178"/>
      <c r="B10" s="318"/>
      <c r="C10" s="310"/>
      <c r="D10" s="310"/>
      <c r="E10" s="310"/>
      <c r="F10" s="310"/>
      <c r="G10" s="310"/>
      <c r="H10" s="179" t="s">
        <v>17</v>
      </c>
      <c r="I10" s="179" t="s">
        <v>18</v>
      </c>
      <c r="J10" s="180" t="s">
        <v>19</v>
      </c>
      <c r="K10" s="178"/>
      <c r="L10" s="178"/>
      <c r="M10" s="178"/>
      <c r="N10" s="178"/>
      <c r="O10" s="178"/>
    </row>
    <row r="11" spans="1:15" ht="34.5" customHeight="1">
      <c r="A11" s="178"/>
      <c r="B11" s="181" t="s">
        <v>64</v>
      </c>
      <c r="C11" s="181" t="s">
        <v>65</v>
      </c>
      <c r="D11" s="182">
        <v>498</v>
      </c>
      <c r="E11" s="183">
        <v>116</v>
      </c>
      <c r="F11" s="184">
        <v>0</v>
      </c>
      <c r="G11" s="185">
        <v>0</v>
      </c>
      <c r="H11" s="186">
        <v>649</v>
      </c>
      <c r="I11" s="187">
        <v>883</v>
      </c>
      <c r="J11" s="188">
        <f>H11+I11</f>
        <v>1532</v>
      </c>
      <c r="K11" s="178"/>
      <c r="L11" s="178"/>
      <c r="M11" s="178"/>
      <c r="N11" s="178"/>
      <c r="O11" s="178"/>
    </row>
    <row r="12" spans="1:15" ht="34.5" customHeight="1">
      <c r="A12" s="178"/>
      <c r="B12" s="317" t="s">
        <v>19</v>
      </c>
      <c r="C12" s="318"/>
      <c r="D12" s="189">
        <f t="shared" ref="D12:J12" si="0">SUM(D11:D11)</f>
        <v>498</v>
      </c>
      <c r="E12" s="189">
        <f t="shared" si="0"/>
        <v>116</v>
      </c>
      <c r="F12" s="189">
        <f t="shared" si="0"/>
        <v>0</v>
      </c>
      <c r="G12" s="189">
        <f t="shared" si="0"/>
        <v>0</v>
      </c>
      <c r="H12" s="189">
        <f t="shared" si="0"/>
        <v>649</v>
      </c>
      <c r="I12" s="189">
        <f t="shared" si="0"/>
        <v>883</v>
      </c>
      <c r="J12" s="190">
        <f t="shared" si="0"/>
        <v>1532</v>
      </c>
      <c r="K12" s="178"/>
      <c r="L12" s="178"/>
      <c r="M12" s="178"/>
      <c r="N12" s="178"/>
      <c r="O12" s="178"/>
    </row>
    <row r="13" spans="1:15" ht="30" customHeight="1">
      <c r="A13" s="178"/>
      <c r="B13" s="343"/>
      <c r="C13" s="343"/>
      <c r="D13" s="343"/>
      <c r="E13" s="343"/>
      <c r="F13" s="343"/>
      <c r="G13" s="343"/>
      <c r="H13" s="343"/>
      <c r="I13" s="343"/>
      <c r="J13" s="343"/>
      <c r="K13" s="178"/>
      <c r="L13" s="178"/>
      <c r="M13" s="178"/>
      <c r="N13" s="178"/>
      <c r="O13" s="178"/>
    </row>
    <row r="14" spans="1:15" ht="30" customHeight="1">
      <c r="A14" s="178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178"/>
      <c r="L14" s="178"/>
      <c r="M14" s="178"/>
      <c r="N14" s="178"/>
      <c r="O14" s="178"/>
    </row>
    <row r="15" spans="1:15" ht="39.75" customHeight="1">
      <c r="A15" s="178"/>
      <c r="B15" s="317" t="s">
        <v>104</v>
      </c>
      <c r="C15" s="318"/>
      <c r="D15" s="179" t="s">
        <v>105</v>
      </c>
      <c r="E15" s="311" t="s">
        <v>106</v>
      </c>
      <c r="F15" s="317"/>
      <c r="G15" s="317"/>
      <c r="H15" s="317"/>
      <c r="I15" s="317"/>
      <c r="J15" s="317"/>
      <c r="K15" s="178"/>
      <c r="L15" s="178"/>
      <c r="M15" s="178"/>
      <c r="N15" s="178"/>
      <c r="O15" s="178"/>
    </row>
    <row r="16" spans="1:15" ht="34.5" customHeight="1">
      <c r="A16" s="178"/>
      <c r="B16" s="345" t="s">
        <v>78</v>
      </c>
      <c r="C16" s="346"/>
      <c r="D16" s="191">
        <v>910.08</v>
      </c>
      <c r="E16" s="347" t="s">
        <v>107</v>
      </c>
      <c r="F16" s="348"/>
      <c r="G16" s="348"/>
      <c r="H16" s="348"/>
      <c r="I16" s="348"/>
      <c r="J16" s="348"/>
      <c r="K16" s="178"/>
      <c r="L16" s="178"/>
      <c r="M16" s="178"/>
      <c r="N16" s="178"/>
      <c r="O16" s="178"/>
    </row>
    <row r="17" spans="1:15" ht="34.5" customHeight="1">
      <c r="A17" s="178"/>
      <c r="B17" s="345" t="s">
        <v>79</v>
      </c>
      <c r="C17" s="346"/>
      <c r="D17" s="191">
        <v>719.62</v>
      </c>
      <c r="E17" s="347" t="s">
        <v>108</v>
      </c>
      <c r="F17" s="348"/>
      <c r="G17" s="348"/>
      <c r="H17" s="348"/>
      <c r="I17" s="348"/>
      <c r="J17" s="348"/>
      <c r="K17" s="178"/>
      <c r="L17" s="178"/>
      <c r="M17" s="178"/>
      <c r="N17" s="178"/>
      <c r="O17" s="178"/>
    </row>
    <row r="18" spans="1:15" ht="34.5" customHeight="1">
      <c r="A18" s="178"/>
      <c r="B18" s="345" t="s">
        <v>109</v>
      </c>
      <c r="C18" s="346"/>
      <c r="D18" s="191">
        <f>'UO_MEDIA_BEN-AT'!E34</f>
        <v>0</v>
      </c>
      <c r="E18" s="349" t="s">
        <v>110</v>
      </c>
      <c r="F18" s="345"/>
      <c r="G18" s="345"/>
      <c r="H18" s="345"/>
      <c r="I18" s="345"/>
      <c r="J18" s="345"/>
      <c r="K18" s="178"/>
      <c r="L18" s="178"/>
      <c r="M18" s="178"/>
      <c r="N18" s="178"/>
      <c r="O18" s="178"/>
    </row>
    <row r="19" spans="1:15" ht="34.5" customHeight="1">
      <c r="A19" s="178"/>
      <c r="B19" s="345" t="s">
        <v>81</v>
      </c>
      <c r="C19" s="346"/>
      <c r="D19" s="192" t="s">
        <v>111</v>
      </c>
      <c r="E19" s="347" t="s">
        <v>112</v>
      </c>
      <c r="F19" s="348"/>
      <c r="G19" s="348"/>
      <c r="H19" s="348"/>
      <c r="I19" s="348"/>
      <c r="J19" s="348"/>
      <c r="K19" s="178"/>
      <c r="L19" s="178"/>
      <c r="M19" s="178"/>
      <c r="N19" s="178"/>
      <c r="O19" s="178"/>
    </row>
    <row r="20" spans="1:15" ht="34.5" customHeight="1">
      <c r="A20" s="178"/>
      <c r="B20" s="345" t="s">
        <v>113</v>
      </c>
      <c r="C20" s="346"/>
      <c r="D20" s="191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178"/>
      <c r="L20" s="178"/>
      <c r="M20" s="178"/>
      <c r="N20" s="178"/>
      <c r="O20" s="178"/>
    </row>
    <row r="21" spans="1:15" ht="15" customHeight="1">
      <c r="A21" s="178"/>
      <c r="B21" s="193"/>
      <c r="C21" s="193"/>
      <c r="D21" s="193"/>
      <c r="E21" s="194"/>
      <c r="F21" s="194"/>
      <c r="G21" s="194"/>
      <c r="H21" s="194"/>
      <c r="I21" s="194"/>
      <c r="J21" s="194"/>
      <c r="K21" s="178"/>
      <c r="L21" s="178"/>
      <c r="M21" s="178"/>
      <c r="N21" s="178"/>
      <c r="O21" s="178"/>
    </row>
    <row r="22" spans="1:15" ht="15" customHeight="1">
      <c r="A22" s="178"/>
      <c r="B22" s="350"/>
      <c r="C22" s="350"/>
      <c r="D22" s="350"/>
      <c r="E22" s="350"/>
      <c r="F22" s="350"/>
      <c r="G22" s="350"/>
      <c r="H22" s="350"/>
      <c r="I22" s="350"/>
      <c r="J22" s="350"/>
      <c r="K22" s="178"/>
      <c r="L22" s="178"/>
      <c r="M22" s="178"/>
      <c r="N22" s="178"/>
      <c r="O22" s="178"/>
    </row>
    <row r="23" spans="1:15" ht="15" customHeight="1">
      <c r="A23" s="178"/>
      <c r="B23" s="178"/>
      <c r="C23" s="178"/>
      <c r="D23" s="178"/>
      <c r="E23" s="178"/>
      <c r="F23" s="178"/>
      <c r="G23" s="178"/>
      <c r="H23" s="178"/>
      <c r="I23" s="178"/>
      <c r="J23" s="178"/>
      <c r="K23" s="178"/>
      <c r="L23" s="178"/>
      <c r="M23" s="178"/>
      <c r="N23" s="178"/>
      <c r="O23" s="178"/>
    </row>
    <row r="24" spans="1:15" ht="15" customHeight="1">
      <c r="A24" s="178"/>
      <c r="B24" s="178"/>
      <c r="C24" s="178"/>
      <c r="D24" s="178"/>
      <c r="E24" s="178"/>
      <c r="F24" s="178"/>
      <c r="G24" s="178"/>
      <c r="H24" s="195"/>
      <c r="I24" s="178"/>
      <c r="J24" s="178"/>
      <c r="K24" s="178"/>
      <c r="L24" s="178"/>
      <c r="M24" s="178"/>
      <c r="N24" s="178"/>
      <c r="O24" s="178"/>
    </row>
    <row r="25" spans="1:15" ht="15" customHeight="1">
      <c r="A25" s="178"/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</row>
    <row r="26" spans="1:15" ht="15" customHeight="1">
      <c r="A26" s="178"/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</row>
    <row r="27" spans="1:15" ht="15" customHeight="1">
      <c r="A27" s="178"/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78"/>
    </row>
    <row r="28" spans="1:15" ht="15" customHeight="1">
      <c r="A28" s="178"/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</row>
    <row r="29" spans="1:15" ht="15" customHeight="1">
      <c r="A29" s="178"/>
      <c r="B29" s="178"/>
      <c r="C29" s="178"/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8"/>
      <c r="O29" s="178"/>
    </row>
    <row r="30" spans="1:15" ht="15" customHeight="1">
      <c r="A30" s="178"/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</row>
    <row r="31" spans="1:15" ht="15" customHeight="1">
      <c r="A31" s="178"/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</row>
    <row r="32" spans="1:15" ht="15" customHeight="1">
      <c r="A32" s="178"/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</row>
    <row r="33" spans="1:15" ht="15" customHeight="1">
      <c r="A33" s="178"/>
      <c r="B33" s="178"/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</row>
    <row r="34" spans="1:15" ht="15" customHeight="1">
      <c r="A34" s="178"/>
      <c r="B34" s="178"/>
      <c r="C34" s="178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</row>
    <row r="35" spans="1:15" ht="15" customHeight="1">
      <c r="A35" s="178"/>
      <c r="B35" s="178"/>
      <c r="C35" s="178"/>
      <c r="D35" s="178"/>
      <c r="E35" s="178"/>
      <c r="F35" s="178"/>
      <c r="G35" s="178"/>
      <c r="H35" s="178"/>
      <c r="I35" s="178"/>
      <c r="J35" s="178"/>
      <c r="K35" s="178"/>
      <c r="L35" s="178"/>
      <c r="M35" s="178"/>
      <c r="N35" s="178"/>
      <c r="O35" s="178"/>
    </row>
    <row r="36" spans="1:15" ht="15" customHeight="1">
      <c r="A36" s="178"/>
      <c r="B36" s="178"/>
      <c r="C36" s="178"/>
      <c r="D36" s="178"/>
      <c r="E36" s="178"/>
      <c r="F36" s="178"/>
      <c r="G36" s="178"/>
      <c r="H36" s="178"/>
      <c r="I36" s="178"/>
      <c r="J36" s="178"/>
      <c r="K36" s="178"/>
      <c r="L36" s="178"/>
      <c r="M36" s="178"/>
      <c r="N36" s="178"/>
      <c r="O36" s="178"/>
    </row>
    <row r="37" spans="1:15" ht="15" customHeight="1">
      <c r="A37" s="178"/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8"/>
    </row>
    <row r="38" spans="1:15" ht="15" customHeight="1">
      <c r="A38" s="178"/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78"/>
      <c r="M38" s="178"/>
      <c r="N38" s="178"/>
      <c r="O38" s="178"/>
    </row>
    <row r="39" spans="1:15" ht="15" customHeight="1">
      <c r="A39" s="178"/>
      <c r="B39" s="178"/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</row>
    <row r="40" spans="1:15" ht="15" customHeight="1">
      <c r="A40" s="178"/>
      <c r="B40" s="178"/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8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7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196"/>
      <c r="B1" s="197" t="s">
        <v>0</v>
      </c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</row>
    <row r="2" spans="1:15" ht="30" customHeight="1">
      <c r="A2" s="198"/>
      <c r="B2" s="198" t="s">
        <v>1</v>
      </c>
      <c r="C2" s="199" t="s">
        <v>2</v>
      </c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3" spans="1:15" ht="30" customHeight="1">
      <c r="A3" s="198"/>
      <c r="B3" s="198" t="s">
        <v>3</v>
      </c>
      <c r="C3" s="200" t="s">
        <v>67</v>
      </c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</row>
    <row r="4" spans="1:15" ht="30" customHeight="1">
      <c r="A4" s="198"/>
      <c r="B4" s="198" t="s">
        <v>5</v>
      </c>
      <c r="C4" s="201" t="s">
        <v>102</v>
      </c>
      <c r="D4" s="202" t="s">
        <v>115</v>
      </c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</row>
    <row r="5" spans="1:15" ht="39.75" customHeight="1">
      <c r="A5" s="203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203"/>
      <c r="L5" s="203"/>
      <c r="M5" s="203"/>
      <c r="N5" s="203"/>
      <c r="O5" s="203"/>
    </row>
    <row r="6" spans="1:15" ht="19.5" customHeight="1">
      <c r="A6" s="198"/>
      <c r="B6" s="204"/>
      <c r="C6" s="204"/>
      <c r="D6" s="204"/>
      <c r="E6" s="204"/>
      <c r="F6" s="204"/>
      <c r="G6" s="204"/>
      <c r="H6" s="204"/>
      <c r="I6" s="204"/>
      <c r="J6" s="204"/>
      <c r="K6" s="198"/>
      <c r="L6" s="198"/>
      <c r="M6" s="198"/>
      <c r="N6" s="198"/>
      <c r="O6" s="198"/>
    </row>
    <row r="7" spans="1:15" ht="39.75" customHeight="1">
      <c r="A7" s="198"/>
      <c r="B7" s="199" t="s">
        <v>7</v>
      </c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</row>
    <row r="8" spans="1:15" ht="39.75" customHeight="1">
      <c r="A8" s="205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205"/>
      <c r="L8" s="205"/>
      <c r="M8" s="205"/>
      <c r="N8" s="205"/>
      <c r="O8" s="205"/>
    </row>
    <row r="9" spans="1:15" ht="30" customHeight="1">
      <c r="A9" s="205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205"/>
      <c r="L9" s="205"/>
      <c r="M9" s="205"/>
      <c r="N9" s="205"/>
      <c r="O9" s="205"/>
    </row>
    <row r="10" spans="1:15" ht="30" customHeight="1">
      <c r="A10" s="205"/>
      <c r="B10" s="318"/>
      <c r="C10" s="310"/>
      <c r="D10" s="310"/>
      <c r="E10" s="310"/>
      <c r="F10" s="310"/>
      <c r="G10" s="310"/>
      <c r="H10" s="206" t="s">
        <v>17</v>
      </c>
      <c r="I10" s="206" t="s">
        <v>18</v>
      </c>
      <c r="J10" s="207" t="s">
        <v>19</v>
      </c>
      <c r="K10" s="205"/>
      <c r="L10" s="205"/>
      <c r="M10" s="205"/>
      <c r="N10" s="205"/>
      <c r="O10" s="205"/>
    </row>
    <row r="11" spans="1:15" ht="34.5" customHeight="1">
      <c r="A11" s="205"/>
      <c r="B11" s="208" t="s">
        <v>66</v>
      </c>
      <c r="C11" s="208" t="s">
        <v>67</v>
      </c>
      <c r="D11" s="209">
        <v>2078</v>
      </c>
      <c r="E11" s="210">
        <v>364</v>
      </c>
      <c r="F11" s="211">
        <v>211</v>
      </c>
      <c r="G11" s="212">
        <v>0</v>
      </c>
      <c r="H11" s="213">
        <v>2842</v>
      </c>
      <c r="I11" s="214">
        <v>3186</v>
      </c>
      <c r="J11" s="215">
        <f>H11+I11</f>
        <v>6028</v>
      </c>
      <c r="K11" s="205"/>
      <c r="L11" s="205"/>
      <c r="M11" s="205"/>
      <c r="N11" s="205"/>
      <c r="O11" s="205"/>
    </row>
    <row r="12" spans="1:15" ht="34.5" customHeight="1">
      <c r="A12" s="205"/>
      <c r="B12" s="317" t="s">
        <v>19</v>
      </c>
      <c r="C12" s="318"/>
      <c r="D12" s="216">
        <f t="shared" ref="D12:J12" si="0">SUM(D11:D11)</f>
        <v>2078</v>
      </c>
      <c r="E12" s="216">
        <f t="shared" si="0"/>
        <v>364</v>
      </c>
      <c r="F12" s="216">
        <f t="shared" si="0"/>
        <v>211</v>
      </c>
      <c r="G12" s="216">
        <f t="shared" si="0"/>
        <v>0</v>
      </c>
      <c r="H12" s="216">
        <f t="shared" si="0"/>
        <v>2842</v>
      </c>
      <c r="I12" s="216">
        <f t="shared" si="0"/>
        <v>3186</v>
      </c>
      <c r="J12" s="217">
        <f t="shared" si="0"/>
        <v>6028</v>
      </c>
      <c r="K12" s="205"/>
      <c r="L12" s="205"/>
      <c r="M12" s="205"/>
      <c r="N12" s="205"/>
      <c r="O12" s="205"/>
    </row>
    <row r="13" spans="1:15" ht="30" customHeight="1">
      <c r="A13" s="205"/>
      <c r="B13" s="343"/>
      <c r="C13" s="343"/>
      <c r="D13" s="343"/>
      <c r="E13" s="343"/>
      <c r="F13" s="343"/>
      <c r="G13" s="343"/>
      <c r="H13" s="343"/>
      <c r="I13" s="343"/>
      <c r="J13" s="343"/>
      <c r="K13" s="205"/>
      <c r="L13" s="205"/>
      <c r="M13" s="205"/>
      <c r="N13" s="205"/>
      <c r="O13" s="205"/>
    </row>
    <row r="14" spans="1:15" ht="30" customHeight="1">
      <c r="A14" s="205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205"/>
      <c r="L14" s="205"/>
      <c r="M14" s="205"/>
      <c r="N14" s="205"/>
      <c r="O14" s="205"/>
    </row>
    <row r="15" spans="1:15" ht="39.75" customHeight="1">
      <c r="A15" s="205"/>
      <c r="B15" s="317" t="s">
        <v>104</v>
      </c>
      <c r="C15" s="318"/>
      <c r="D15" s="206" t="s">
        <v>105</v>
      </c>
      <c r="E15" s="311" t="s">
        <v>106</v>
      </c>
      <c r="F15" s="317"/>
      <c r="G15" s="317"/>
      <c r="H15" s="317"/>
      <c r="I15" s="317"/>
      <c r="J15" s="317"/>
      <c r="K15" s="205"/>
      <c r="L15" s="205"/>
      <c r="M15" s="205"/>
      <c r="N15" s="205"/>
      <c r="O15" s="205"/>
    </row>
    <row r="16" spans="1:15" ht="34.5" customHeight="1">
      <c r="A16" s="205"/>
      <c r="B16" s="345" t="s">
        <v>78</v>
      </c>
      <c r="C16" s="346"/>
      <c r="D16" s="218">
        <v>910.08</v>
      </c>
      <c r="E16" s="347" t="s">
        <v>107</v>
      </c>
      <c r="F16" s="348"/>
      <c r="G16" s="348"/>
      <c r="H16" s="348"/>
      <c r="I16" s="348"/>
      <c r="J16" s="348"/>
      <c r="K16" s="205"/>
      <c r="L16" s="205"/>
      <c r="M16" s="205"/>
      <c r="N16" s="205"/>
      <c r="O16" s="205"/>
    </row>
    <row r="17" spans="1:15" ht="34.5" customHeight="1">
      <c r="A17" s="205"/>
      <c r="B17" s="345" t="s">
        <v>79</v>
      </c>
      <c r="C17" s="346"/>
      <c r="D17" s="218">
        <v>719.62</v>
      </c>
      <c r="E17" s="347" t="s">
        <v>108</v>
      </c>
      <c r="F17" s="348"/>
      <c r="G17" s="348"/>
      <c r="H17" s="348"/>
      <c r="I17" s="348"/>
      <c r="J17" s="348"/>
      <c r="K17" s="205"/>
      <c r="L17" s="205"/>
      <c r="M17" s="205"/>
      <c r="N17" s="205"/>
      <c r="O17" s="205"/>
    </row>
    <row r="18" spans="1:15" ht="34.5" customHeight="1">
      <c r="A18" s="205"/>
      <c r="B18" s="345" t="s">
        <v>109</v>
      </c>
      <c r="C18" s="346"/>
      <c r="D18" s="218">
        <f>'UO_MEDIA_BEN-AT'!E35</f>
        <v>91.21</v>
      </c>
      <c r="E18" s="349" t="s">
        <v>110</v>
      </c>
      <c r="F18" s="345"/>
      <c r="G18" s="345"/>
      <c r="H18" s="345"/>
      <c r="I18" s="345"/>
      <c r="J18" s="345"/>
      <c r="K18" s="205"/>
      <c r="L18" s="205"/>
      <c r="M18" s="205"/>
      <c r="N18" s="205"/>
      <c r="O18" s="205"/>
    </row>
    <row r="19" spans="1:15" ht="34.5" customHeight="1">
      <c r="A19" s="205"/>
      <c r="B19" s="345" t="s">
        <v>81</v>
      </c>
      <c r="C19" s="346"/>
      <c r="D19" s="219" t="s">
        <v>111</v>
      </c>
      <c r="E19" s="347" t="s">
        <v>112</v>
      </c>
      <c r="F19" s="348"/>
      <c r="G19" s="348"/>
      <c r="H19" s="348"/>
      <c r="I19" s="348"/>
      <c r="J19" s="348"/>
      <c r="K19" s="205"/>
      <c r="L19" s="205"/>
      <c r="M19" s="205"/>
      <c r="N19" s="205"/>
      <c r="O19" s="205"/>
    </row>
    <row r="20" spans="1:15" ht="34.5" customHeight="1">
      <c r="A20" s="205"/>
      <c r="B20" s="345" t="s">
        <v>113</v>
      </c>
      <c r="C20" s="346"/>
      <c r="D20" s="218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205"/>
      <c r="L20" s="205"/>
      <c r="M20" s="205"/>
      <c r="N20" s="205"/>
      <c r="O20" s="205"/>
    </row>
    <row r="21" spans="1:15" ht="15" customHeight="1">
      <c r="A21" s="205"/>
      <c r="B21" s="220"/>
      <c r="C21" s="220"/>
      <c r="D21" s="220"/>
      <c r="E21" s="221"/>
      <c r="F21" s="221"/>
      <c r="G21" s="221"/>
      <c r="H21" s="221"/>
      <c r="I21" s="221"/>
      <c r="J21" s="221"/>
      <c r="K21" s="205"/>
      <c r="L21" s="205"/>
      <c r="M21" s="205"/>
      <c r="N21" s="205"/>
      <c r="O21" s="205"/>
    </row>
    <row r="22" spans="1:15" ht="15" customHeight="1">
      <c r="A22" s="205"/>
      <c r="B22" s="350"/>
      <c r="C22" s="350"/>
      <c r="D22" s="350"/>
      <c r="E22" s="350"/>
      <c r="F22" s="350"/>
      <c r="G22" s="350"/>
      <c r="H22" s="350"/>
      <c r="I22" s="350"/>
      <c r="J22" s="350"/>
      <c r="K22" s="205"/>
      <c r="L22" s="205"/>
      <c r="M22" s="205"/>
      <c r="N22" s="205"/>
      <c r="O22" s="205"/>
    </row>
    <row r="23" spans="1:15" ht="15" customHeight="1">
      <c r="A23" s="205"/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/>
    </row>
    <row r="24" spans="1:15" ht="15" customHeight="1">
      <c r="A24" s="205"/>
      <c r="B24" s="205"/>
      <c r="C24" s="205"/>
      <c r="D24" s="205"/>
      <c r="E24" s="205"/>
      <c r="F24" s="205"/>
      <c r="G24" s="205"/>
      <c r="H24" s="222"/>
      <c r="I24" s="205"/>
      <c r="J24" s="205"/>
      <c r="K24" s="205"/>
      <c r="L24" s="205"/>
      <c r="M24" s="205"/>
      <c r="N24" s="205"/>
      <c r="O24" s="205"/>
    </row>
    <row r="25" spans="1:15" ht="15" customHeight="1">
      <c r="A25" s="205"/>
      <c r="B25" s="205"/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/>
    </row>
    <row r="26" spans="1:15" ht="15" customHeight="1">
      <c r="A26" s="205"/>
      <c r="B26" s="205"/>
      <c r="C26" s="205"/>
      <c r="D26" s="205"/>
      <c r="E26" s="205"/>
      <c r="F26" s="205"/>
      <c r="G26" s="205"/>
      <c r="H26" s="205"/>
      <c r="I26" s="205"/>
      <c r="J26" s="205"/>
      <c r="K26" s="205"/>
      <c r="L26" s="205"/>
      <c r="M26" s="205"/>
      <c r="N26" s="205"/>
      <c r="O26" s="205"/>
    </row>
    <row r="27" spans="1:15" ht="15" customHeight="1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5"/>
      <c r="O27" s="205"/>
    </row>
    <row r="28" spans="1:15" ht="15" customHeight="1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</row>
    <row r="29" spans="1:15" ht="15" customHeight="1">
      <c r="A29" s="205"/>
      <c r="B29" s="205"/>
      <c r="C29" s="205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</row>
    <row r="30" spans="1:15" ht="15" customHeight="1">
      <c r="A30" s="205"/>
      <c r="B30" s="205"/>
      <c r="C30" s="205"/>
      <c r="D30" s="205"/>
      <c r="E30" s="205"/>
      <c r="F30" s="205"/>
      <c r="G30" s="205"/>
      <c r="H30" s="205"/>
      <c r="I30" s="205"/>
      <c r="J30" s="205"/>
      <c r="K30" s="205"/>
      <c r="L30" s="205"/>
      <c r="M30" s="205"/>
      <c r="N30" s="205"/>
      <c r="O30" s="205"/>
    </row>
    <row r="31" spans="1:15" ht="15" customHeight="1">
      <c r="A31" s="205"/>
      <c r="B31" s="205"/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  <c r="O31" s="205"/>
    </row>
    <row r="32" spans="1:15" ht="15" customHeight="1">
      <c r="A32" s="205"/>
      <c r="B32" s="205"/>
      <c r="C32" s="205"/>
      <c r="D32" s="205"/>
      <c r="E32" s="205"/>
      <c r="F32" s="205"/>
      <c r="G32" s="205"/>
      <c r="H32" s="205"/>
      <c r="I32" s="205"/>
      <c r="J32" s="205"/>
      <c r="K32" s="205"/>
      <c r="L32" s="205"/>
      <c r="M32" s="205"/>
      <c r="N32" s="205"/>
      <c r="O32" s="205"/>
    </row>
    <row r="33" spans="1:15" ht="15" customHeight="1">
      <c r="A33" s="205"/>
      <c r="B33" s="205"/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5"/>
      <c r="O33" s="205"/>
    </row>
    <row r="34" spans="1:15" ht="15" customHeight="1">
      <c r="A34" s="205"/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5"/>
      <c r="O34" s="205"/>
    </row>
    <row r="35" spans="1:15" ht="15" customHeight="1">
      <c r="A35" s="205"/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</row>
    <row r="36" spans="1:15" ht="15" customHeight="1">
      <c r="A36" s="205"/>
      <c r="B36" s="205"/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5"/>
      <c r="O36" s="205"/>
    </row>
    <row r="37" spans="1:15" ht="15" customHeight="1">
      <c r="A37" s="205"/>
      <c r="B37" s="205"/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</row>
    <row r="38" spans="1:15" ht="15" customHeight="1">
      <c r="A38" s="205"/>
      <c r="B38" s="205"/>
      <c r="C38" s="205"/>
      <c r="D38" s="205"/>
      <c r="E38" s="205"/>
      <c r="F38" s="205"/>
      <c r="G38" s="205"/>
      <c r="H38" s="205"/>
      <c r="I38" s="205"/>
      <c r="J38" s="205"/>
      <c r="K38" s="205"/>
      <c r="L38" s="205"/>
      <c r="M38" s="205"/>
      <c r="N38" s="205"/>
      <c r="O38" s="205"/>
    </row>
    <row r="39" spans="1:15" ht="15" customHeight="1">
      <c r="A39" s="205"/>
      <c r="B39" s="205"/>
      <c r="C39" s="205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</row>
    <row r="40" spans="1:15" ht="15" customHeight="1">
      <c r="A40" s="205"/>
      <c r="B40" s="205"/>
      <c r="C40" s="205"/>
      <c r="D40" s="205"/>
      <c r="E40" s="205"/>
      <c r="F40" s="205"/>
      <c r="G40" s="205"/>
      <c r="H40" s="205"/>
      <c r="I40" s="205"/>
      <c r="J40" s="205"/>
      <c r="K40" s="205"/>
      <c r="L40" s="205"/>
      <c r="M40" s="205"/>
      <c r="N40" s="205"/>
      <c r="O40" s="205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7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223"/>
      <c r="B1" s="224" t="s">
        <v>0</v>
      </c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</row>
    <row r="2" spans="1:15" ht="30" customHeight="1">
      <c r="A2" s="225"/>
      <c r="B2" s="225" t="s">
        <v>1</v>
      </c>
      <c r="C2" s="226" t="s">
        <v>2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</row>
    <row r="3" spans="1:15" ht="30" customHeight="1">
      <c r="A3" s="225"/>
      <c r="B3" s="225" t="s">
        <v>3</v>
      </c>
      <c r="C3" s="227" t="s">
        <v>69</v>
      </c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</row>
    <row r="4" spans="1:15" ht="30" customHeight="1">
      <c r="A4" s="225"/>
      <c r="B4" s="225" t="s">
        <v>5</v>
      </c>
      <c r="C4" s="228" t="s">
        <v>102</v>
      </c>
      <c r="D4" s="229" t="s">
        <v>115</v>
      </c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</row>
    <row r="5" spans="1:15" ht="39.75" customHeight="1">
      <c r="A5" s="230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230"/>
      <c r="L5" s="230"/>
      <c r="M5" s="230"/>
      <c r="N5" s="230"/>
      <c r="O5" s="230"/>
    </row>
    <row r="6" spans="1:15" ht="19.5" customHeight="1">
      <c r="A6" s="225"/>
      <c r="B6" s="231"/>
      <c r="C6" s="231"/>
      <c r="D6" s="231"/>
      <c r="E6" s="231"/>
      <c r="F6" s="231"/>
      <c r="G6" s="231"/>
      <c r="H6" s="231"/>
      <c r="I6" s="231"/>
      <c r="J6" s="231"/>
      <c r="K6" s="225"/>
      <c r="L6" s="225"/>
      <c r="M6" s="225"/>
      <c r="N6" s="225"/>
      <c r="O6" s="225"/>
    </row>
    <row r="7" spans="1:15" ht="39.75" customHeight="1">
      <c r="A7" s="225"/>
      <c r="B7" s="226" t="s">
        <v>7</v>
      </c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</row>
    <row r="8" spans="1:15" ht="39.75" customHeight="1">
      <c r="A8" s="232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232"/>
      <c r="L8" s="232"/>
      <c r="M8" s="232"/>
      <c r="N8" s="232"/>
      <c r="O8" s="232"/>
    </row>
    <row r="9" spans="1:15" ht="30" customHeight="1">
      <c r="A9" s="232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232"/>
      <c r="L9" s="232"/>
      <c r="M9" s="232"/>
      <c r="N9" s="232"/>
      <c r="O9" s="232"/>
    </row>
    <row r="10" spans="1:15" ht="30" customHeight="1">
      <c r="A10" s="232"/>
      <c r="B10" s="318"/>
      <c r="C10" s="310"/>
      <c r="D10" s="310"/>
      <c r="E10" s="310"/>
      <c r="F10" s="310"/>
      <c r="G10" s="310"/>
      <c r="H10" s="233" t="s">
        <v>17</v>
      </c>
      <c r="I10" s="233" t="s">
        <v>18</v>
      </c>
      <c r="J10" s="234" t="s">
        <v>19</v>
      </c>
      <c r="K10" s="232"/>
      <c r="L10" s="232"/>
      <c r="M10" s="232"/>
      <c r="N10" s="232"/>
      <c r="O10" s="232"/>
    </row>
    <row r="11" spans="1:15" ht="34.5" customHeight="1">
      <c r="A11" s="232"/>
      <c r="B11" s="235" t="s">
        <v>68</v>
      </c>
      <c r="C11" s="235" t="s">
        <v>69</v>
      </c>
      <c r="D11" s="236">
        <v>269</v>
      </c>
      <c r="E11" s="237">
        <v>43</v>
      </c>
      <c r="F11" s="238">
        <v>20</v>
      </c>
      <c r="G11" s="239">
        <v>0</v>
      </c>
      <c r="H11" s="240">
        <v>270</v>
      </c>
      <c r="I11" s="241">
        <v>369</v>
      </c>
      <c r="J11" s="242">
        <f>H11+I11</f>
        <v>639</v>
      </c>
      <c r="K11" s="232"/>
      <c r="L11" s="232"/>
      <c r="M11" s="232"/>
      <c r="N11" s="232"/>
      <c r="O11" s="232"/>
    </row>
    <row r="12" spans="1:15" ht="34.5" customHeight="1">
      <c r="A12" s="232"/>
      <c r="B12" s="317" t="s">
        <v>19</v>
      </c>
      <c r="C12" s="318"/>
      <c r="D12" s="243">
        <f t="shared" ref="D12:J12" si="0">SUM(D11:D11)</f>
        <v>269</v>
      </c>
      <c r="E12" s="243">
        <f t="shared" si="0"/>
        <v>43</v>
      </c>
      <c r="F12" s="243">
        <f t="shared" si="0"/>
        <v>20</v>
      </c>
      <c r="G12" s="243">
        <f t="shared" si="0"/>
        <v>0</v>
      </c>
      <c r="H12" s="243">
        <f t="shared" si="0"/>
        <v>270</v>
      </c>
      <c r="I12" s="243">
        <f t="shared" si="0"/>
        <v>369</v>
      </c>
      <c r="J12" s="244">
        <f t="shared" si="0"/>
        <v>639</v>
      </c>
      <c r="K12" s="232"/>
      <c r="L12" s="232"/>
      <c r="M12" s="232"/>
      <c r="N12" s="232"/>
      <c r="O12" s="232"/>
    </row>
    <row r="13" spans="1:15" ht="30" customHeight="1">
      <c r="A13" s="232"/>
      <c r="B13" s="343"/>
      <c r="C13" s="343"/>
      <c r="D13" s="343"/>
      <c r="E13" s="343"/>
      <c r="F13" s="343"/>
      <c r="G13" s="343"/>
      <c r="H13" s="343"/>
      <c r="I13" s="343"/>
      <c r="J13" s="343"/>
      <c r="K13" s="232"/>
      <c r="L13" s="232"/>
      <c r="M13" s="232"/>
      <c r="N13" s="232"/>
      <c r="O13" s="232"/>
    </row>
    <row r="14" spans="1:15" ht="30" customHeight="1">
      <c r="A14" s="232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232"/>
      <c r="L14" s="232"/>
      <c r="M14" s="232"/>
      <c r="N14" s="232"/>
      <c r="O14" s="232"/>
    </row>
    <row r="15" spans="1:15" ht="39.75" customHeight="1">
      <c r="A15" s="232"/>
      <c r="B15" s="317" t="s">
        <v>104</v>
      </c>
      <c r="C15" s="318"/>
      <c r="D15" s="233" t="s">
        <v>105</v>
      </c>
      <c r="E15" s="311" t="s">
        <v>106</v>
      </c>
      <c r="F15" s="317"/>
      <c r="G15" s="317"/>
      <c r="H15" s="317"/>
      <c r="I15" s="317"/>
      <c r="J15" s="317"/>
      <c r="K15" s="232"/>
      <c r="L15" s="232"/>
      <c r="M15" s="232"/>
      <c r="N15" s="232"/>
      <c r="O15" s="232"/>
    </row>
    <row r="16" spans="1:15" ht="34.5" customHeight="1">
      <c r="A16" s="232"/>
      <c r="B16" s="345" t="s">
        <v>78</v>
      </c>
      <c r="C16" s="346"/>
      <c r="D16" s="245">
        <v>910.08</v>
      </c>
      <c r="E16" s="347" t="s">
        <v>107</v>
      </c>
      <c r="F16" s="348"/>
      <c r="G16" s="348"/>
      <c r="H16" s="348"/>
      <c r="I16" s="348"/>
      <c r="J16" s="348"/>
      <c r="K16" s="232"/>
      <c r="L16" s="232"/>
      <c r="M16" s="232"/>
      <c r="N16" s="232"/>
      <c r="O16" s="232"/>
    </row>
    <row r="17" spans="1:15" ht="34.5" customHeight="1">
      <c r="A17" s="232"/>
      <c r="B17" s="345" t="s">
        <v>79</v>
      </c>
      <c r="C17" s="346"/>
      <c r="D17" s="245">
        <v>719.62</v>
      </c>
      <c r="E17" s="347" t="s">
        <v>108</v>
      </c>
      <c r="F17" s="348"/>
      <c r="G17" s="348"/>
      <c r="H17" s="348"/>
      <c r="I17" s="348"/>
      <c r="J17" s="348"/>
      <c r="K17" s="232"/>
      <c r="L17" s="232"/>
      <c r="M17" s="232"/>
      <c r="N17" s="232"/>
      <c r="O17" s="232"/>
    </row>
    <row r="18" spans="1:15" ht="34.5" customHeight="1">
      <c r="A18" s="232"/>
      <c r="B18" s="345" t="s">
        <v>109</v>
      </c>
      <c r="C18" s="346"/>
      <c r="D18" s="245">
        <f>'UO_MEDIA_BEN-AT'!E36</f>
        <v>209.29</v>
      </c>
      <c r="E18" s="349" t="s">
        <v>110</v>
      </c>
      <c r="F18" s="345"/>
      <c r="G18" s="345"/>
      <c r="H18" s="345"/>
      <c r="I18" s="345"/>
      <c r="J18" s="345"/>
      <c r="K18" s="232"/>
      <c r="L18" s="232"/>
      <c r="M18" s="232"/>
      <c r="N18" s="232"/>
      <c r="O18" s="232"/>
    </row>
    <row r="19" spans="1:15" ht="34.5" customHeight="1">
      <c r="A19" s="232"/>
      <c r="B19" s="345" t="s">
        <v>81</v>
      </c>
      <c r="C19" s="346"/>
      <c r="D19" s="246" t="s">
        <v>111</v>
      </c>
      <c r="E19" s="347" t="s">
        <v>112</v>
      </c>
      <c r="F19" s="348"/>
      <c r="G19" s="348"/>
      <c r="H19" s="348"/>
      <c r="I19" s="348"/>
      <c r="J19" s="348"/>
      <c r="K19" s="232"/>
      <c r="L19" s="232"/>
      <c r="M19" s="232"/>
      <c r="N19" s="232"/>
      <c r="O19" s="232"/>
    </row>
    <row r="20" spans="1:15" ht="34.5" customHeight="1">
      <c r="A20" s="232"/>
      <c r="B20" s="345" t="s">
        <v>113</v>
      </c>
      <c r="C20" s="346"/>
      <c r="D20" s="245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232"/>
      <c r="L20" s="232"/>
      <c r="M20" s="232"/>
      <c r="N20" s="232"/>
      <c r="O20" s="232"/>
    </row>
    <row r="21" spans="1:15" ht="15" customHeight="1">
      <c r="A21" s="232"/>
      <c r="B21" s="247"/>
      <c r="C21" s="247"/>
      <c r="D21" s="247"/>
      <c r="E21" s="248"/>
      <c r="F21" s="248"/>
      <c r="G21" s="248"/>
      <c r="H21" s="248"/>
      <c r="I21" s="248"/>
      <c r="J21" s="248"/>
      <c r="K21" s="232"/>
      <c r="L21" s="232"/>
      <c r="M21" s="232"/>
      <c r="N21" s="232"/>
      <c r="O21" s="232"/>
    </row>
    <row r="22" spans="1:15" ht="15" customHeight="1">
      <c r="A22" s="232"/>
      <c r="B22" s="350"/>
      <c r="C22" s="350"/>
      <c r="D22" s="350"/>
      <c r="E22" s="350"/>
      <c r="F22" s="350"/>
      <c r="G22" s="350"/>
      <c r="H22" s="350"/>
      <c r="I22" s="350"/>
      <c r="J22" s="350"/>
      <c r="K22" s="232"/>
      <c r="L22" s="232"/>
      <c r="M22" s="232"/>
      <c r="N22" s="232"/>
      <c r="O22" s="232"/>
    </row>
    <row r="23" spans="1:15" ht="15" customHeight="1">
      <c r="A23" s="232"/>
      <c r="B23" s="232"/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232"/>
    </row>
    <row r="24" spans="1:15" ht="15" customHeight="1">
      <c r="A24" s="232"/>
      <c r="B24" s="232"/>
      <c r="C24" s="232"/>
      <c r="D24" s="232"/>
      <c r="E24" s="232"/>
      <c r="F24" s="232"/>
      <c r="G24" s="232"/>
      <c r="H24" s="249"/>
      <c r="I24" s="232"/>
      <c r="J24" s="232"/>
      <c r="K24" s="232"/>
      <c r="L24" s="232"/>
      <c r="M24" s="232"/>
      <c r="N24" s="232"/>
      <c r="O24" s="232"/>
    </row>
    <row r="25" spans="1:15" ht="15" customHeight="1">
      <c r="A25" s="232"/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</row>
    <row r="26" spans="1:15" ht="15" customHeight="1">
      <c r="A26" s="232"/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</row>
    <row r="27" spans="1:15" ht="15" customHeight="1">
      <c r="A27" s="232"/>
      <c r="B27" s="232"/>
      <c r="C27" s="232"/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</row>
    <row r="28" spans="1:15" ht="15" customHeight="1">
      <c r="A28" s="232"/>
      <c r="B28" s="232"/>
      <c r="C28" s="232"/>
      <c r="D28" s="232"/>
      <c r="E28" s="232"/>
      <c r="F28" s="232"/>
      <c r="G28" s="232"/>
      <c r="H28" s="232"/>
      <c r="I28" s="232"/>
      <c r="J28" s="232"/>
      <c r="K28" s="232"/>
      <c r="L28" s="232"/>
      <c r="M28" s="232"/>
      <c r="N28" s="232"/>
      <c r="O28" s="232"/>
    </row>
    <row r="29" spans="1:15" ht="15" customHeight="1">
      <c r="A29" s="232"/>
      <c r="B29" s="232"/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</row>
    <row r="30" spans="1:15" ht="15" customHeight="1">
      <c r="A30" s="232"/>
      <c r="B30" s="232"/>
      <c r="C30" s="232"/>
      <c r="D30" s="232"/>
      <c r="E30" s="232"/>
      <c r="F30" s="232"/>
      <c r="G30" s="232"/>
      <c r="H30" s="232"/>
      <c r="I30" s="232"/>
      <c r="J30" s="232"/>
      <c r="K30" s="232"/>
      <c r="L30" s="232"/>
      <c r="M30" s="232"/>
      <c r="N30" s="232"/>
      <c r="O30" s="232"/>
    </row>
    <row r="31" spans="1:15" ht="15" customHeight="1">
      <c r="A31" s="232"/>
      <c r="B31" s="232"/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</row>
    <row r="32" spans="1:15" ht="15" customHeight="1">
      <c r="A32" s="232"/>
      <c r="B32" s="232"/>
      <c r="C32" s="232"/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</row>
    <row r="33" spans="1:15" ht="15" customHeight="1">
      <c r="A33" s="232"/>
      <c r="B33" s="232"/>
      <c r="C33" s="232"/>
      <c r="D33" s="232"/>
      <c r="E33" s="232"/>
      <c r="F33" s="232"/>
      <c r="G33" s="232"/>
      <c r="H33" s="232"/>
      <c r="I33" s="232"/>
      <c r="J33" s="232"/>
      <c r="K33" s="232"/>
      <c r="L33" s="232"/>
      <c r="M33" s="232"/>
      <c r="N33" s="232"/>
      <c r="O33" s="232"/>
    </row>
    <row r="34" spans="1:15" ht="15" customHeight="1">
      <c r="A34" s="232"/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 s="232"/>
      <c r="N34" s="232"/>
      <c r="O34" s="232"/>
    </row>
    <row r="35" spans="1:15" ht="15" customHeight="1">
      <c r="A35" s="232"/>
      <c r="B35" s="232"/>
      <c r="C35" s="232"/>
      <c r="D35" s="232"/>
      <c r="E35" s="232"/>
      <c r="F35" s="232"/>
      <c r="G35" s="232"/>
      <c r="H35" s="232"/>
      <c r="I35" s="232"/>
      <c r="J35" s="232"/>
      <c r="K35" s="232"/>
      <c r="L35" s="232"/>
      <c r="M35" s="232"/>
      <c r="N35" s="232"/>
      <c r="O35" s="232"/>
    </row>
    <row r="36" spans="1:15" ht="15" customHeight="1">
      <c r="A36" s="232"/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L36" s="232"/>
      <c r="M36" s="232"/>
      <c r="N36" s="232"/>
      <c r="O36" s="232"/>
    </row>
    <row r="37" spans="1:15" ht="15" customHeight="1">
      <c r="A37" s="232"/>
      <c r="B37" s="232"/>
      <c r="C37" s="232"/>
      <c r="D37" s="232"/>
      <c r="E37" s="232"/>
      <c r="F37" s="232"/>
      <c r="G37" s="232"/>
      <c r="H37" s="232"/>
      <c r="I37" s="232"/>
      <c r="J37" s="232"/>
      <c r="K37" s="232"/>
      <c r="L37" s="232"/>
      <c r="M37" s="232"/>
      <c r="N37" s="232"/>
      <c r="O37" s="232"/>
    </row>
    <row r="38" spans="1:15" ht="15" customHeight="1">
      <c r="A38" s="232"/>
      <c r="B38" s="232"/>
      <c r="C38" s="232"/>
      <c r="D38" s="232"/>
      <c r="E38" s="232"/>
      <c r="F38" s="232"/>
      <c r="G38" s="232"/>
      <c r="H38" s="232"/>
      <c r="I38" s="232"/>
      <c r="J38" s="232"/>
      <c r="K38" s="232"/>
      <c r="L38" s="232"/>
      <c r="M38" s="232"/>
      <c r="N38" s="232"/>
      <c r="O38" s="232"/>
    </row>
    <row r="39" spans="1:15" ht="15" customHeight="1">
      <c r="A39" s="232"/>
      <c r="B39" s="232"/>
      <c r="C39" s="232"/>
      <c r="D39" s="232"/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</row>
    <row r="40" spans="1:15" ht="15" customHeight="1">
      <c r="A40" s="232"/>
      <c r="B40" s="232"/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232"/>
      <c r="N40" s="232"/>
      <c r="O40" s="232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2"/>
  <sheetViews>
    <sheetView showGridLines="0" workbookViewId="0">
      <selection activeCell="A12" sqref="A12"/>
    </sheetView>
  </sheetViews>
  <sheetFormatPr defaultRowHeight="12.75"/>
  <cols>
    <col min="1" max="2" width="20.7109375" style="71" customWidth="1"/>
    <col min="3" max="5" width="30.7109375" style="71" customWidth="1"/>
    <col min="6" max="6" width="9.140625" style="71"/>
    <col min="7" max="8" width="9.140625" style="71" customWidth="1"/>
    <col min="9" max="16384" width="9.140625" style="71"/>
  </cols>
  <sheetData>
    <row r="1" spans="1:8" s="4" customFormat="1" ht="30" customHeight="1">
      <c r="A1" s="4" t="s">
        <v>0</v>
      </c>
    </row>
    <row r="2" spans="1:8" s="4" customFormat="1" ht="30" customHeight="1">
      <c r="A2" s="339" t="s">
        <v>1</v>
      </c>
      <c r="B2" s="339"/>
      <c r="C2" s="7" t="s">
        <v>2</v>
      </c>
      <c r="D2" s="6"/>
    </row>
    <row r="3" spans="1:8" s="4" customFormat="1" ht="30" customHeight="1">
      <c r="A3" s="339" t="s">
        <v>3</v>
      </c>
      <c r="B3" s="339"/>
      <c r="C3" s="7" t="s">
        <v>4</v>
      </c>
      <c r="D3" s="6"/>
    </row>
    <row r="4" spans="1:8" s="4" customFormat="1" ht="39.75" customHeight="1">
      <c r="A4" s="5" t="s">
        <v>5</v>
      </c>
      <c r="B4" s="6"/>
      <c r="C4" s="8" t="str">
        <f>JE!C4</f>
        <v>DEZEMBRO</v>
      </c>
      <c r="D4" s="8">
        <f>JE!D4</f>
        <v>2021</v>
      </c>
    </row>
    <row r="5" spans="1:8" ht="15" customHeight="1"/>
    <row r="6" spans="1:8" s="3" customFormat="1" ht="30" customHeight="1">
      <c r="A6" s="340" t="s">
        <v>92</v>
      </c>
      <c r="B6" s="340"/>
      <c r="C6" s="340"/>
      <c r="D6" s="340"/>
      <c r="E6" s="340"/>
    </row>
    <row r="7" spans="1:8" ht="15" customHeight="1">
      <c r="A7" s="40"/>
      <c r="B7" s="40"/>
      <c r="C7" s="40"/>
      <c r="D7" s="40"/>
      <c r="E7" s="40"/>
    </row>
    <row r="8" spans="1:8" ht="15" customHeight="1"/>
    <row r="9" spans="1:8" ht="39.75" customHeight="1">
      <c r="A9" s="337" t="s">
        <v>8</v>
      </c>
      <c r="B9" s="338"/>
      <c r="C9" s="341" t="s">
        <v>93</v>
      </c>
      <c r="D9" s="342"/>
      <c r="E9" s="41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12</v>
      </c>
    </row>
    <row r="10" spans="1:8" ht="30" customHeight="1">
      <c r="A10" s="337" t="s">
        <v>10</v>
      </c>
      <c r="B10" s="338" t="s">
        <v>11</v>
      </c>
      <c r="C10" s="42" t="s">
        <v>14</v>
      </c>
      <c r="D10" s="42" t="s">
        <v>94</v>
      </c>
      <c r="E10" s="43" t="s">
        <v>95</v>
      </c>
    </row>
    <row r="11" spans="1:8" ht="15" customHeight="1">
      <c r="A11" s="337"/>
      <c r="B11" s="338"/>
      <c r="C11" s="44" t="s">
        <v>96</v>
      </c>
      <c r="D11" s="44" t="s">
        <v>97</v>
      </c>
      <c r="E11" s="45" t="s">
        <v>98</v>
      </c>
      <c r="G11" s="46" t="s">
        <v>99</v>
      </c>
      <c r="H11" s="46"/>
    </row>
    <row r="12" spans="1:8" s="47" customFormat="1" ht="24.75" customHeight="1">
      <c r="A12" s="48" t="s">
        <v>20</v>
      </c>
      <c r="B12" s="49" t="s">
        <v>21</v>
      </c>
      <c r="C12" s="50">
        <f>QTDE_BENEFIÁRIOS_JE_por_UO!F11</f>
        <v>4</v>
      </c>
      <c r="D12" s="51">
        <v>406.03</v>
      </c>
      <c r="E12" s="52">
        <f t="shared" ref="E12:E40" si="0">ROUND(IFERROR((D12/C12)/$E$9,0),2)</f>
        <v>8.4600000000000009</v>
      </c>
      <c r="G12" s="53">
        <f>TSE!$D$18</f>
        <v>8.4600000000000009</v>
      </c>
      <c r="H12" s="54">
        <f t="shared" ref="H12:H40" si="1">E12-G12</f>
        <v>0</v>
      </c>
    </row>
    <row r="13" spans="1:8" s="47" customFormat="1" ht="24.75" customHeight="1">
      <c r="A13" s="55" t="s">
        <v>22</v>
      </c>
      <c r="B13" s="56" t="s">
        <v>23</v>
      </c>
      <c r="C13" s="57">
        <f>QTDE_BENEFIÁRIOS_JE_por_UO!F12</f>
        <v>0</v>
      </c>
      <c r="D13" s="58">
        <v>0</v>
      </c>
      <c r="E13" s="59">
        <f t="shared" si="0"/>
        <v>0</v>
      </c>
      <c r="G13" s="53">
        <f>'TRE-AC'!$D$18</f>
        <v>0</v>
      </c>
      <c r="H13" s="54">
        <f t="shared" si="1"/>
        <v>0</v>
      </c>
    </row>
    <row r="14" spans="1:8" s="47" customFormat="1" ht="24.75" customHeight="1">
      <c r="A14" s="55" t="s">
        <v>24</v>
      </c>
      <c r="B14" s="56" t="s">
        <v>25</v>
      </c>
      <c r="C14" s="57">
        <f>QTDE_BENEFIÁRIOS_JE_por_UO!F13</f>
        <v>46</v>
      </c>
      <c r="D14" s="58">
        <v>8332.2799999999988</v>
      </c>
      <c r="E14" s="59">
        <f t="shared" si="0"/>
        <v>15.09</v>
      </c>
      <c r="G14" s="53">
        <f>'TRE-AL'!$D$18</f>
        <v>15.09</v>
      </c>
      <c r="H14" s="54">
        <f t="shared" si="1"/>
        <v>0</v>
      </c>
    </row>
    <row r="15" spans="1:8" s="47" customFormat="1" ht="24.75" customHeight="1">
      <c r="A15" s="55" t="s">
        <v>26</v>
      </c>
      <c r="B15" s="56" t="s">
        <v>27</v>
      </c>
      <c r="C15" s="57">
        <f>QTDE_BENEFIÁRIOS_JE_por_UO!F14</f>
        <v>11</v>
      </c>
      <c r="D15" s="58">
        <v>50436.9</v>
      </c>
      <c r="E15" s="59">
        <f t="shared" si="0"/>
        <v>382.1</v>
      </c>
      <c r="G15" s="53">
        <f>'TRE-AM'!$D$18</f>
        <v>382.1</v>
      </c>
      <c r="H15" s="54">
        <f t="shared" si="1"/>
        <v>0</v>
      </c>
    </row>
    <row r="16" spans="1:8" s="47" customFormat="1" ht="24.75" customHeight="1">
      <c r="A16" s="55" t="s">
        <v>28</v>
      </c>
      <c r="B16" s="56" t="s">
        <v>29</v>
      </c>
      <c r="C16" s="57">
        <f>QTDE_BENEFIÁRIOS_JE_por_UO!F15</f>
        <v>58</v>
      </c>
      <c r="D16" s="58">
        <v>172028.72</v>
      </c>
      <c r="E16" s="59">
        <f t="shared" si="0"/>
        <v>247.17</v>
      </c>
      <c r="G16" s="53">
        <f>'TRE-BA'!$D$18</f>
        <v>247.17</v>
      </c>
      <c r="H16" s="54">
        <f t="shared" si="1"/>
        <v>0</v>
      </c>
    </row>
    <row r="17" spans="1:8" s="47" customFormat="1" ht="24.75" customHeight="1">
      <c r="A17" s="55" t="s">
        <v>30</v>
      </c>
      <c r="B17" s="56" t="s">
        <v>31</v>
      </c>
      <c r="C17" s="57">
        <f>QTDE_BENEFIÁRIOS_JE_por_UO!F16</f>
        <v>12</v>
      </c>
      <c r="D17" s="58">
        <v>6270.18</v>
      </c>
      <c r="E17" s="59">
        <f t="shared" si="0"/>
        <v>43.54</v>
      </c>
      <c r="G17" s="53">
        <f>'TRE-CE'!$D$18</f>
        <v>43.54</v>
      </c>
      <c r="H17" s="54">
        <f t="shared" si="1"/>
        <v>0</v>
      </c>
    </row>
    <row r="18" spans="1:8" s="47" customFormat="1" ht="24.75" customHeight="1">
      <c r="A18" s="55" t="s">
        <v>32</v>
      </c>
      <c r="B18" s="56" t="s">
        <v>33</v>
      </c>
      <c r="C18" s="57">
        <f>QTDE_BENEFIÁRIOS_JE_por_UO!F17</f>
        <v>7</v>
      </c>
      <c r="D18" s="58">
        <v>6789.7699999999995</v>
      </c>
      <c r="E18" s="59">
        <f t="shared" si="0"/>
        <v>80.83</v>
      </c>
      <c r="G18" s="53">
        <f>'TRE-DF'!$D$18</f>
        <v>80.83</v>
      </c>
      <c r="H18" s="54">
        <f t="shared" si="1"/>
        <v>0</v>
      </c>
    </row>
    <row r="19" spans="1:8" s="47" customFormat="1" ht="24.75" customHeight="1">
      <c r="A19" s="55" t="s">
        <v>34</v>
      </c>
      <c r="B19" s="56" t="s">
        <v>35</v>
      </c>
      <c r="C19" s="57">
        <f>QTDE_BENEFIÁRIOS_JE_por_UO!F18</f>
        <v>2</v>
      </c>
      <c r="D19" s="58">
        <v>788.74</v>
      </c>
      <c r="E19" s="59">
        <f t="shared" si="0"/>
        <v>32.86</v>
      </c>
      <c r="G19" s="53">
        <f>'TRE-ES'!$D$18</f>
        <v>32.86</v>
      </c>
      <c r="H19" s="54">
        <f t="shared" si="1"/>
        <v>0</v>
      </c>
    </row>
    <row r="20" spans="1:8" s="47" customFormat="1" ht="24.75" customHeight="1">
      <c r="A20" s="55" t="s">
        <v>36</v>
      </c>
      <c r="B20" s="56" t="s">
        <v>37</v>
      </c>
      <c r="C20" s="57">
        <f>QTDE_BENEFIÁRIOS_JE_por_UO!F19</f>
        <v>15</v>
      </c>
      <c r="D20" s="58">
        <v>18344.68</v>
      </c>
      <c r="E20" s="59">
        <f t="shared" si="0"/>
        <v>101.91</v>
      </c>
      <c r="G20" s="53">
        <f>'TRE-GO'!$D$18</f>
        <v>101.91</v>
      </c>
      <c r="H20" s="54">
        <f t="shared" si="1"/>
        <v>0</v>
      </c>
    </row>
    <row r="21" spans="1:8" s="47" customFormat="1" ht="24.75" customHeight="1">
      <c r="A21" s="55" t="s">
        <v>38</v>
      </c>
      <c r="B21" s="56" t="s">
        <v>39</v>
      </c>
      <c r="C21" s="57">
        <f>QTDE_BENEFIÁRIOS_JE_por_UO!F20</f>
        <v>5</v>
      </c>
      <c r="D21" s="58">
        <v>21400.57</v>
      </c>
      <c r="E21" s="59">
        <f t="shared" si="0"/>
        <v>356.68</v>
      </c>
      <c r="G21" s="53">
        <f>'TRE-MA'!$D$18</f>
        <v>356.68</v>
      </c>
      <c r="H21" s="54">
        <f t="shared" si="1"/>
        <v>0</v>
      </c>
    </row>
    <row r="22" spans="1:8" s="47" customFormat="1" ht="24.75" customHeight="1">
      <c r="A22" s="55" t="s">
        <v>40</v>
      </c>
      <c r="B22" s="56" t="s">
        <v>41</v>
      </c>
      <c r="C22" s="57">
        <f>QTDE_BENEFIÁRIOS_JE_por_UO!F21</f>
        <v>0</v>
      </c>
      <c r="D22" s="58">
        <v>0</v>
      </c>
      <c r="E22" s="59">
        <f t="shared" si="0"/>
        <v>0</v>
      </c>
      <c r="G22" s="53">
        <f>'TRE-MT'!$D$18</f>
        <v>0</v>
      </c>
      <c r="H22" s="54">
        <f t="shared" si="1"/>
        <v>0</v>
      </c>
    </row>
    <row r="23" spans="1:8" s="47" customFormat="1" ht="24.75" customHeight="1">
      <c r="A23" s="55" t="s">
        <v>42</v>
      </c>
      <c r="B23" s="56" t="s">
        <v>43</v>
      </c>
      <c r="C23" s="57">
        <f>QTDE_BENEFIÁRIOS_JE_por_UO!F22</f>
        <v>0</v>
      </c>
      <c r="D23" s="58">
        <v>0</v>
      </c>
      <c r="E23" s="59">
        <f t="shared" si="0"/>
        <v>0</v>
      </c>
      <c r="G23" s="53">
        <f>'TRE-MS'!$D$18</f>
        <v>0</v>
      </c>
      <c r="H23" s="54">
        <f t="shared" si="1"/>
        <v>0</v>
      </c>
    </row>
    <row r="24" spans="1:8" s="47" customFormat="1" ht="24.75" customHeight="1">
      <c r="A24" s="55" t="s">
        <v>44</v>
      </c>
      <c r="B24" s="56" t="s">
        <v>45</v>
      </c>
      <c r="C24" s="57">
        <f>QTDE_BENEFIÁRIOS_JE_por_UO!F23</f>
        <v>127</v>
      </c>
      <c r="D24" s="58">
        <v>222661.61000000002</v>
      </c>
      <c r="E24" s="59">
        <f t="shared" si="0"/>
        <v>146.1</v>
      </c>
      <c r="G24" s="53">
        <f>'TRE-MG'!$D$18</f>
        <v>146.1</v>
      </c>
      <c r="H24" s="54">
        <f t="shared" si="1"/>
        <v>0</v>
      </c>
    </row>
    <row r="25" spans="1:8" s="47" customFormat="1" ht="24.75" customHeight="1">
      <c r="A25" s="55" t="s">
        <v>46</v>
      </c>
      <c r="B25" s="56" t="s">
        <v>47</v>
      </c>
      <c r="C25" s="57">
        <f>QTDE_BENEFIÁRIOS_JE_por_UO!F24</f>
        <v>8</v>
      </c>
      <c r="D25" s="58">
        <v>17670.34</v>
      </c>
      <c r="E25" s="59">
        <f t="shared" si="0"/>
        <v>184.07</v>
      </c>
      <c r="G25" s="53">
        <f>'TRE-PA'!$D$18</f>
        <v>184.07</v>
      </c>
      <c r="H25" s="54">
        <f t="shared" si="1"/>
        <v>0</v>
      </c>
    </row>
    <row r="26" spans="1:8" s="47" customFormat="1" ht="24.75" customHeight="1">
      <c r="A26" s="55" t="s">
        <v>48</v>
      </c>
      <c r="B26" s="56" t="s">
        <v>49</v>
      </c>
      <c r="C26" s="57">
        <f>QTDE_BENEFIÁRIOS_JE_por_UO!F25</f>
        <v>1</v>
      </c>
      <c r="D26" s="58">
        <v>0</v>
      </c>
      <c r="E26" s="59">
        <f t="shared" si="0"/>
        <v>0</v>
      </c>
      <c r="G26" s="53">
        <f>'TRE-PB'!$D$18</f>
        <v>0</v>
      </c>
      <c r="H26" s="54">
        <f t="shared" si="1"/>
        <v>0</v>
      </c>
    </row>
    <row r="27" spans="1:8" s="47" customFormat="1" ht="24.75" customHeight="1">
      <c r="A27" s="55" t="s">
        <v>50</v>
      </c>
      <c r="B27" s="56" t="s">
        <v>51</v>
      </c>
      <c r="C27" s="57">
        <f>QTDE_BENEFIÁRIOS_JE_por_UO!F26</f>
        <v>47</v>
      </c>
      <c r="D27" s="58">
        <v>142489.98000000001</v>
      </c>
      <c r="E27" s="59">
        <f t="shared" si="0"/>
        <v>252.64</v>
      </c>
      <c r="G27" s="53">
        <f>'TRE-PR'!$D$18</f>
        <v>252.64</v>
      </c>
      <c r="H27" s="54">
        <f t="shared" si="1"/>
        <v>0</v>
      </c>
    </row>
    <row r="28" spans="1:8" s="47" customFormat="1" ht="24.75" customHeight="1">
      <c r="A28" s="55">
        <v>14117</v>
      </c>
      <c r="B28" s="56" t="s">
        <v>53</v>
      </c>
      <c r="C28" s="57">
        <f>QTDE_BENEFIÁRIOS_JE_por_UO!F27</f>
        <v>18</v>
      </c>
      <c r="D28" s="58">
        <v>33931.11</v>
      </c>
      <c r="E28" s="59">
        <f t="shared" si="0"/>
        <v>157.09</v>
      </c>
      <c r="G28" s="53">
        <f>'TRE-PE'!$D$18</f>
        <v>157.09</v>
      </c>
      <c r="H28" s="54">
        <f t="shared" si="1"/>
        <v>0</v>
      </c>
    </row>
    <row r="29" spans="1:8" s="47" customFormat="1" ht="24.75" customHeight="1">
      <c r="A29" s="55" t="s">
        <v>54</v>
      </c>
      <c r="B29" s="56" t="s">
        <v>55</v>
      </c>
      <c r="C29" s="57">
        <f>QTDE_BENEFIÁRIOS_JE_por_UO!F28</f>
        <v>9</v>
      </c>
      <c r="D29" s="58">
        <v>28394.57</v>
      </c>
      <c r="E29" s="59">
        <f t="shared" si="0"/>
        <v>262.91000000000003</v>
      </c>
      <c r="G29" s="53">
        <f>'TRE-PI'!$D$18</f>
        <v>262.91000000000003</v>
      </c>
      <c r="H29" s="54">
        <f t="shared" si="1"/>
        <v>0</v>
      </c>
    </row>
    <row r="30" spans="1:8" s="47" customFormat="1" ht="24.75" customHeight="1">
      <c r="A30" s="55" t="s">
        <v>56</v>
      </c>
      <c r="B30" s="56" t="s">
        <v>57</v>
      </c>
      <c r="C30" s="57">
        <f>QTDE_BENEFIÁRIOS_JE_por_UO!F29</f>
        <v>380</v>
      </c>
      <c r="D30" s="58">
        <v>341857.32</v>
      </c>
      <c r="E30" s="59">
        <f t="shared" si="0"/>
        <v>74.97</v>
      </c>
      <c r="G30" s="53">
        <f>'TRE-RJ'!$D$18</f>
        <v>74.97</v>
      </c>
      <c r="H30" s="54">
        <f t="shared" si="1"/>
        <v>0</v>
      </c>
    </row>
    <row r="31" spans="1:8" s="47" customFormat="1" ht="24.75" customHeight="1">
      <c r="A31" s="55" t="s">
        <v>58</v>
      </c>
      <c r="B31" s="56" t="s">
        <v>59</v>
      </c>
      <c r="C31" s="57">
        <f>QTDE_BENEFIÁRIOS_JE_por_UO!F30</f>
        <v>0</v>
      </c>
      <c r="D31" s="58">
        <v>0</v>
      </c>
      <c r="E31" s="59">
        <f t="shared" si="0"/>
        <v>0</v>
      </c>
      <c r="G31" s="53">
        <f>'TRE-RN'!$D$18</f>
        <v>0</v>
      </c>
      <c r="H31" s="54">
        <f t="shared" si="1"/>
        <v>0</v>
      </c>
    </row>
    <row r="32" spans="1:8" s="47" customFormat="1" ht="24.75" customHeight="1">
      <c r="A32" s="55">
        <v>14121</v>
      </c>
      <c r="B32" s="56" t="s">
        <v>61</v>
      </c>
      <c r="C32" s="57">
        <f>QTDE_BENEFIÁRIOS_JE_por_UO!F31</f>
        <v>26</v>
      </c>
      <c r="D32" s="58">
        <v>60061.459999999992</v>
      </c>
      <c r="E32" s="59">
        <f t="shared" si="0"/>
        <v>192.5</v>
      </c>
      <c r="G32" s="53">
        <f>'TRE-RS'!$D$18</f>
        <v>192.5</v>
      </c>
      <c r="H32" s="54">
        <f t="shared" si="1"/>
        <v>0</v>
      </c>
    </row>
    <row r="33" spans="1:8" s="47" customFormat="1" ht="24.75" customHeight="1">
      <c r="A33" s="55" t="s">
        <v>62</v>
      </c>
      <c r="B33" s="56" t="s">
        <v>63</v>
      </c>
      <c r="C33" s="57">
        <f>QTDE_BENEFIÁRIOS_JE_por_UO!F32</f>
        <v>0</v>
      </c>
      <c r="D33" s="58">
        <v>0</v>
      </c>
      <c r="E33" s="59">
        <f t="shared" si="0"/>
        <v>0</v>
      </c>
      <c r="G33" s="53">
        <f>'TRE-RO'!$D$18</f>
        <v>0</v>
      </c>
      <c r="H33" s="54">
        <f t="shared" si="1"/>
        <v>0</v>
      </c>
    </row>
    <row r="34" spans="1:8" s="47" customFormat="1" ht="24.75" customHeight="1">
      <c r="A34" s="55" t="s">
        <v>64</v>
      </c>
      <c r="B34" s="56" t="s">
        <v>65</v>
      </c>
      <c r="C34" s="57">
        <f>QTDE_BENEFIÁRIOS_JE_por_UO!F33</f>
        <v>0</v>
      </c>
      <c r="D34" s="58">
        <v>0</v>
      </c>
      <c r="E34" s="59">
        <f t="shared" si="0"/>
        <v>0</v>
      </c>
      <c r="G34" s="53">
        <f>'TRE-SC'!$D$18</f>
        <v>0</v>
      </c>
      <c r="H34" s="54">
        <f t="shared" si="1"/>
        <v>0</v>
      </c>
    </row>
    <row r="35" spans="1:8" s="47" customFormat="1" ht="24.75" customHeight="1">
      <c r="A35" s="55" t="s">
        <v>66</v>
      </c>
      <c r="B35" s="56" t="s">
        <v>67</v>
      </c>
      <c r="C35" s="57">
        <f>QTDE_BENEFIÁRIOS_JE_por_UO!F34</f>
        <v>211</v>
      </c>
      <c r="D35" s="58">
        <v>230948.37000000005</v>
      </c>
      <c r="E35" s="59">
        <f t="shared" si="0"/>
        <v>91.21</v>
      </c>
      <c r="G35" s="53">
        <f>'TRE-SP'!$D$18</f>
        <v>91.21</v>
      </c>
      <c r="H35" s="54">
        <f t="shared" si="1"/>
        <v>0</v>
      </c>
    </row>
    <row r="36" spans="1:8" s="47" customFormat="1" ht="24.75" customHeight="1">
      <c r="A36" s="55" t="s">
        <v>68</v>
      </c>
      <c r="B36" s="56" t="s">
        <v>69</v>
      </c>
      <c r="C36" s="57">
        <f>QTDE_BENEFIÁRIOS_JE_por_UO!F35</f>
        <v>20</v>
      </c>
      <c r="D36" s="58">
        <v>50229.320000000007</v>
      </c>
      <c r="E36" s="59">
        <f t="shared" si="0"/>
        <v>209.29</v>
      </c>
      <c r="G36" s="53">
        <f>'TRE-SE'!$D$18</f>
        <v>209.29</v>
      </c>
      <c r="H36" s="54">
        <f t="shared" si="1"/>
        <v>0</v>
      </c>
    </row>
    <row r="37" spans="1:8" s="47" customFormat="1" ht="24.75" customHeight="1">
      <c r="A37" s="55" t="s">
        <v>70</v>
      </c>
      <c r="B37" s="56" t="s">
        <v>71</v>
      </c>
      <c r="C37" s="57">
        <f>QTDE_BENEFIÁRIOS_JE_por_UO!F36</f>
        <v>0</v>
      </c>
      <c r="D37" s="58">
        <v>0</v>
      </c>
      <c r="E37" s="59">
        <f t="shared" si="0"/>
        <v>0</v>
      </c>
      <c r="G37" s="53">
        <f>'TRE-TO'!$D$18</f>
        <v>0</v>
      </c>
      <c r="H37" s="54">
        <f t="shared" si="1"/>
        <v>0</v>
      </c>
    </row>
    <row r="38" spans="1:8" s="47" customFormat="1" ht="24.75" customHeight="1">
      <c r="A38" s="55" t="s">
        <v>72</v>
      </c>
      <c r="B38" s="56" t="s">
        <v>73</v>
      </c>
      <c r="C38" s="57">
        <f>QTDE_BENEFIÁRIOS_JE_por_UO!F37</f>
        <v>0</v>
      </c>
      <c r="D38" s="58">
        <v>0</v>
      </c>
      <c r="E38" s="59">
        <f t="shared" si="0"/>
        <v>0</v>
      </c>
      <c r="G38" s="53">
        <f>'TRE-RR'!$D$18</f>
        <v>0</v>
      </c>
      <c r="H38" s="54">
        <f t="shared" si="1"/>
        <v>0</v>
      </c>
    </row>
    <row r="39" spans="1:8" s="47" customFormat="1" ht="24.75" customHeight="1">
      <c r="A39" s="60" t="s">
        <v>74</v>
      </c>
      <c r="B39" s="61" t="s">
        <v>75</v>
      </c>
      <c r="C39" s="62">
        <f>QTDE_BENEFIÁRIOS_JE_por_UO!F38</f>
        <v>0</v>
      </c>
      <c r="D39" s="63">
        <v>0</v>
      </c>
      <c r="E39" s="64">
        <f t="shared" si="0"/>
        <v>0</v>
      </c>
      <c r="G39" s="53">
        <f>'TRE-AP'!$D$18</f>
        <v>0</v>
      </c>
      <c r="H39" s="54">
        <f t="shared" si="1"/>
        <v>0</v>
      </c>
    </row>
    <row r="40" spans="1:8" s="47" customFormat="1" ht="24.75" customHeight="1">
      <c r="A40" s="65">
        <v>14000</v>
      </c>
      <c r="B40" s="66" t="s">
        <v>100</v>
      </c>
      <c r="C40" s="67">
        <f>SUM(C12:C39)</f>
        <v>1007</v>
      </c>
      <c r="D40" s="68">
        <f>SUM(D12:D39)</f>
        <v>1413041.95</v>
      </c>
      <c r="E40" s="68">
        <f t="shared" si="0"/>
        <v>116.93</v>
      </c>
      <c r="G40" s="69">
        <f>JE!$D$18</f>
        <v>116.93</v>
      </c>
      <c r="H40" s="54">
        <f t="shared" si="1"/>
        <v>0</v>
      </c>
    </row>
    <row r="41" spans="1:8">
      <c r="D41" s="70"/>
    </row>
    <row r="42" spans="1:8">
      <c r="D42" s="70"/>
    </row>
  </sheetData>
  <mergeCells count="7">
    <mergeCell ref="A10:A11"/>
    <mergeCell ref="B10:B11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7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250"/>
      <c r="B1" s="251" t="s">
        <v>0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</row>
    <row r="2" spans="1:15" ht="30" customHeight="1">
      <c r="A2" s="252"/>
      <c r="B2" s="252" t="s">
        <v>1</v>
      </c>
      <c r="C2" s="253" t="s">
        <v>2</v>
      </c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</row>
    <row r="3" spans="1:15" ht="30" customHeight="1">
      <c r="A3" s="252"/>
      <c r="B3" s="252" t="s">
        <v>3</v>
      </c>
      <c r="C3" s="254" t="s">
        <v>71</v>
      </c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</row>
    <row r="4" spans="1:15" ht="30" customHeight="1">
      <c r="A4" s="252"/>
      <c r="B4" s="252" t="s">
        <v>5</v>
      </c>
      <c r="C4" s="255" t="s">
        <v>102</v>
      </c>
      <c r="D4" s="256" t="s">
        <v>115</v>
      </c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</row>
    <row r="5" spans="1:15" ht="39.75" customHeight="1">
      <c r="A5" s="257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257"/>
      <c r="L5" s="257"/>
      <c r="M5" s="257"/>
      <c r="N5" s="257"/>
      <c r="O5" s="257"/>
    </row>
    <row r="6" spans="1:15" ht="19.5" customHeight="1">
      <c r="A6" s="252"/>
      <c r="B6" s="258"/>
      <c r="C6" s="258"/>
      <c r="D6" s="258"/>
      <c r="E6" s="258"/>
      <c r="F6" s="258"/>
      <c r="G6" s="258"/>
      <c r="H6" s="258"/>
      <c r="I6" s="258"/>
      <c r="J6" s="258"/>
      <c r="K6" s="252"/>
      <c r="L6" s="252"/>
      <c r="M6" s="252"/>
      <c r="N6" s="252"/>
      <c r="O6" s="252"/>
    </row>
    <row r="7" spans="1:15" ht="39.75" customHeight="1">
      <c r="A7" s="252"/>
      <c r="B7" s="253" t="s">
        <v>7</v>
      </c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</row>
    <row r="8" spans="1:15" ht="39.75" customHeight="1">
      <c r="A8" s="25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259"/>
      <c r="L8" s="259"/>
      <c r="M8" s="259"/>
      <c r="N8" s="259"/>
      <c r="O8" s="259"/>
    </row>
    <row r="9" spans="1:15" ht="30" customHeight="1">
      <c r="A9" s="25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259"/>
      <c r="L9" s="259"/>
      <c r="M9" s="259"/>
      <c r="N9" s="259"/>
      <c r="O9" s="259"/>
    </row>
    <row r="10" spans="1:15" ht="30" customHeight="1">
      <c r="A10" s="259"/>
      <c r="B10" s="318"/>
      <c r="C10" s="310"/>
      <c r="D10" s="310"/>
      <c r="E10" s="310"/>
      <c r="F10" s="310"/>
      <c r="G10" s="310"/>
      <c r="H10" s="260" t="s">
        <v>17</v>
      </c>
      <c r="I10" s="260" t="s">
        <v>18</v>
      </c>
      <c r="J10" s="261" t="s">
        <v>19</v>
      </c>
      <c r="K10" s="259"/>
      <c r="L10" s="259"/>
      <c r="M10" s="259"/>
      <c r="N10" s="259"/>
      <c r="O10" s="259"/>
    </row>
    <row r="11" spans="1:15" ht="34.5" customHeight="1">
      <c r="A11" s="259"/>
      <c r="B11" s="262" t="s">
        <v>70</v>
      </c>
      <c r="C11" s="262" t="s">
        <v>71</v>
      </c>
      <c r="D11" s="263">
        <v>243</v>
      </c>
      <c r="E11" s="264">
        <v>48</v>
      </c>
      <c r="F11" s="265">
        <v>0</v>
      </c>
      <c r="G11" s="266">
        <v>0</v>
      </c>
      <c r="H11" s="267">
        <v>248</v>
      </c>
      <c r="I11" s="268">
        <v>394</v>
      </c>
      <c r="J11" s="269">
        <f>H11+I11</f>
        <v>642</v>
      </c>
      <c r="K11" s="259"/>
      <c r="L11" s="259"/>
      <c r="M11" s="259"/>
      <c r="N11" s="259"/>
      <c r="O11" s="259"/>
    </row>
    <row r="12" spans="1:15" ht="34.5" customHeight="1">
      <c r="A12" s="259"/>
      <c r="B12" s="317" t="s">
        <v>19</v>
      </c>
      <c r="C12" s="318"/>
      <c r="D12" s="270">
        <f t="shared" ref="D12:J12" si="0">SUM(D11:D11)</f>
        <v>243</v>
      </c>
      <c r="E12" s="270">
        <f t="shared" si="0"/>
        <v>48</v>
      </c>
      <c r="F12" s="270">
        <f t="shared" si="0"/>
        <v>0</v>
      </c>
      <c r="G12" s="270">
        <f t="shared" si="0"/>
        <v>0</v>
      </c>
      <c r="H12" s="270">
        <f t="shared" si="0"/>
        <v>248</v>
      </c>
      <c r="I12" s="270">
        <f t="shared" si="0"/>
        <v>394</v>
      </c>
      <c r="J12" s="271">
        <f t="shared" si="0"/>
        <v>642</v>
      </c>
      <c r="K12" s="259"/>
      <c r="L12" s="259"/>
      <c r="M12" s="259"/>
      <c r="N12" s="259"/>
      <c r="O12" s="259"/>
    </row>
    <row r="13" spans="1:15" ht="30" customHeight="1">
      <c r="A13" s="259"/>
      <c r="B13" s="343"/>
      <c r="C13" s="343"/>
      <c r="D13" s="343"/>
      <c r="E13" s="343"/>
      <c r="F13" s="343"/>
      <c r="G13" s="343"/>
      <c r="H13" s="343"/>
      <c r="I13" s="343"/>
      <c r="J13" s="343"/>
      <c r="K13" s="259"/>
      <c r="L13" s="259"/>
      <c r="M13" s="259"/>
      <c r="N13" s="259"/>
      <c r="O13" s="259"/>
    </row>
    <row r="14" spans="1:15" ht="30" customHeight="1">
      <c r="A14" s="25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259"/>
      <c r="L14" s="259"/>
      <c r="M14" s="259"/>
      <c r="N14" s="259"/>
      <c r="O14" s="259"/>
    </row>
    <row r="15" spans="1:15" ht="39.75" customHeight="1">
      <c r="A15" s="259"/>
      <c r="B15" s="317" t="s">
        <v>104</v>
      </c>
      <c r="C15" s="318"/>
      <c r="D15" s="260" t="s">
        <v>105</v>
      </c>
      <c r="E15" s="311" t="s">
        <v>106</v>
      </c>
      <c r="F15" s="317"/>
      <c r="G15" s="317"/>
      <c r="H15" s="317"/>
      <c r="I15" s="317"/>
      <c r="J15" s="317"/>
      <c r="K15" s="259"/>
      <c r="L15" s="259"/>
      <c r="M15" s="259"/>
      <c r="N15" s="259"/>
      <c r="O15" s="259"/>
    </row>
    <row r="16" spans="1:15" ht="34.5" customHeight="1">
      <c r="A16" s="259"/>
      <c r="B16" s="345" t="s">
        <v>78</v>
      </c>
      <c r="C16" s="346"/>
      <c r="D16" s="272">
        <v>910.08</v>
      </c>
      <c r="E16" s="347" t="s">
        <v>107</v>
      </c>
      <c r="F16" s="348"/>
      <c r="G16" s="348"/>
      <c r="H16" s="348"/>
      <c r="I16" s="348"/>
      <c r="J16" s="348"/>
      <c r="K16" s="259"/>
      <c r="L16" s="259"/>
      <c r="M16" s="259"/>
      <c r="N16" s="259"/>
      <c r="O16" s="259"/>
    </row>
    <row r="17" spans="1:15" ht="34.5" customHeight="1">
      <c r="A17" s="259"/>
      <c r="B17" s="345" t="s">
        <v>79</v>
      </c>
      <c r="C17" s="346"/>
      <c r="D17" s="272">
        <v>719.62</v>
      </c>
      <c r="E17" s="347" t="s">
        <v>108</v>
      </c>
      <c r="F17" s="348"/>
      <c r="G17" s="348"/>
      <c r="H17" s="348"/>
      <c r="I17" s="348"/>
      <c r="J17" s="348"/>
      <c r="K17" s="259"/>
      <c r="L17" s="259"/>
      <c r="M17" s="259"/>
      <c r="N17" s="259"/>
      <c r="O17" s="259"/>
    </row>
    <row r="18" spans="1:15" ht="34.5" customHeight="1">
      <c r="A18" s="259"/>
      <c r="B18" s="345" t="s">
        <v>109</v>
      </c>
      <c r="C18" s="346"/>
      <c r="D18" s="272">
        <f>'UO_MEDIA_BEN-AT'!E37</f>
        <v>0</v>
      </c>
      <c r="E18" s="349" t="s">
        <v>110</v>
      </c>
      <c r="F18" s="345"/>
      <c r="G18" s="345"/>
      <c r="H18" s="345"/>
      <c r="I18" s="345"/>
      <c r="J18" s="345"/>
      <c r="K18" s="259"/>
      <c r="L18" s="259"/>
      <c r="M18" s="259"/>
      <c r="N18" s="259"/>
      <c r="O18" s="259"/>
    </row>
    <row r="19" spans="1:15" ht="34.5" customHeight="1">
      <c r="A19" s="259"/>
      <c r="B19" s="345" t="s">
        <v>81</v>
      </c>
      <c r="C19" s="346"/>
      <c r="D19" s="273" t="s">
        <v>111</v>
      </c>
      <c r="E19" s="347" t="s">
        <v>112</v>
      </c>
      <c r="F19" s="348"/>
      <c r="G19" s="348"/>
      <c r="H19" s="348"/>
      <c r="I19" s="348"/>
      <c r="J19" s="348"/>
      <c r="K19" s="259"/>
      <c r="L19" s="259"/>
      <c r="M19" s="259"/>
      <c r="N19" s="259"/>
      <c r="O19" s="259"/>
    </row>
    <row r="20" spans="1:15" ht="34.5" customHeight="1">
      <c r="A20" s="259"/>
      <c r="B20" s="345" t="s">
        <v>113</v>
      </c>
      <c r="C20" s="346"/>
      <c r="D20" s="272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259"/>
      <c r="L20" s="259"/>
      <c r="M20" s="259"/>
      <c r="N20" s="259"/>
      <c r="O20" s="259"/>
    </row>
    <row r="21" spans="1:15" ht="15" customHeight="1">
      <c r="A21" s="259"/>
      <c r="B21" s="274"/>
      <c r="C21" s="274"/>
      <c r="D21" s="274"/>
      <c r="E21" s="275"/>
      <c r="F21" s="275"/>
      <c r="G21" s="275"/>
      <c r="H21" s="275"/>
      <c r="I21" s="275"/>
      <c r="J21" s="275"/>
      <c r="K21" s="259"/>
      <c r="L21" s="259"/>
      <c r="M21" s="259"/>
      <c r="N21" s="259"/>
      <c r="O21" s="259"/>
    </row>
    <row r="22" spans="1:15" ht="15" customHeight="1">
      <c r="A22" s="259"/>
      <c r="B22" s="350"/>
      <c r="C22" s="350"/>
      <c r="D22" s="350"/>
      <c r="E22" s="350"/>
      <c r="F22" s="350"/>
      <c r="G22" s="350"/>
      <c r="H22" s="350"/>
      <c r="I22" s="350"/>
      <c r="J22" s="350"/>
      <c r="K22" s="259"/>
      <c r="L22" s="259"/>
      <c r="M22" s="259"/>
      <c r="N22" s="259"/>
      <c r="O22" s="259"/>
    </row>
    <row r="23" spans="1:15" ht="15" customHeight="1">
      <c r="A23" s="259"/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59"/>
      <c r="O23" s="259"/>
    </row>
    <row r="24" spans="1:15" ht="15" customHeight="1">
      <c r="A24" s="259"/>
      <c r="B24" s="259"/>
      <c r="C24" s="259"/>
      <c r="D24" s="259"/>
      <c r="E24" s="259"/>
      <c r="F24" s="259"/>
      <c r="G24" s="259"/>
      <c r="H24" s="276"/>
      <c r="I24" s="259"/>
      <c r="J24" s="259"/>
      <c r="K24" s="259"/>
      <c r="L24" s="259"/>
      <c r="M24" s="259"/>
      <c r="N24" s="259"/>
      <c r="O24" s="259"/>
    </row>
    <row r="25" spans="1:15" ht="15" customHeight="1">
      <c r="A25" s="259"/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59"/>
      <c r="O25" s="259"/>
    </row>
    <row r="26" spans="1:15" ht="15" customHeight="1">
      <c r="A26" s="259"/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59"/>
    </row>
    <row r="27" spans="1:15" ht="15" customHeight="1">
      <c r="A27" s="259"/>
      <c r="B27" s="259"/>
      <c r="C27" s="259"/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</row>
    <row r="28" spans="1:15" ht="15" customHeight="1">
      <c r="A28" s="259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59"/>
      <c r="O28" s="259"/>
    </row>
    <row r="29" spans="1:15" ht="15" customHeight="1">
      <c r="A29" s="259"/>
      <c r="B29" s="259"/>
      <c r="C29" s="259"/>
      <c r="D29" s="259"/>
      <c r="E29" s="259"/>
      <c r="F29" s="259"/>
      <c r="G29" s="259"/>
      <c r="H29" s="259"/>
      <c r="I29" s="259"/>
      <c r="J29" s="259"/>
      <c r="K29" s="259"/>
      <c r="L29" s="259"/>
      <c r="M29" s="259"/>
      <c r="N29" s="259"/>
      <c r="O29" s="259"/>
    </row>
    <row r="30" spans="1:15" ht="15" customHeight="1">
      <c r="A30" s="259"/>
      <c r="B30" s="259"/>
      <c r="C30" s="259"/>
      <c r="D30" s="259"/>
      <c r="E30" s="259"/>
      <c r="F30" s="259"/>
      <c r="G30" s="259"/>
      <c r="H30" s="259"/>
      <c r="I30" s="259"/>
      <c r="J30" s="259"/>
      <c r="K30" s="259"/>
      <c r="L30" s="259"/>
      <c r="M30" s="259"/>
      <c r="N30" s="259"/>
      <c r="O30" s="259"/>
    </row>
    <row r="31" spans="1:15" ht="15" customHeight="1">
      <c r="A31" s="259"/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259"/>
      <c r="N31" s="259"/>
      <c r="O31" s="259"/>
    </row>
    <row r="32" spans="1:15" ht="15" customHeight="1">
      <c r="A32" s="259"/>
      <c r="B32" s="259"/>
      <c r="C32" s="259"/>
      <c r="D32" s="259"/>
      <c r="E32" s="259"/>
      <c r="F32" s="259"/>
      <c r="G32" s="259"/>
      <c r="H32" s="259"/>
      <c r="I32" s="259"/>
      <c r="J32" s="259"/>
      <c r="K32" s="259"/>
      <c r="L32" s="259"/>
      <c r="M32" s="259"/>
      <c r="N32" s="259"/>
      <c r="O32" s="259"/>
    </row>
    <row r="33" spans="1:15" ht="15" customHeight="1">
      <c r="A33" s="259"/>
      <c r="B33" s="259"/>
      <c r="C33" s="259"/>
      <c r="D33" s="259"/>
      <c r="E33" s="259"/>
      <c r="F33" s="259"/>
      <c r="G33" s="259"/>
      <c r="H33" s="259"/>
      <c r="I33" s="259"/>
      <c r="J33" s="259"/>
      <c r="K33" s="259"/>
      <c r="L33" s="259"/>
      <c r="M33" s="259"/>
      <c r="N33" s="259"/>
      <c r="O33" s="259"/>
    </row>
    <row r="34" spans="1:15" ht="15" customHeight="1">
      <c r="A34" s="259"/>
      <c r="B34" s="259"/>
      <c r="C34" s="259"/>
      <c r="D34" s="259"/>
      <c r="E34" s="259"/>
      <c r="F34" s="259"/>
      <c r="G34" s="259"/>
      <c r="H34" s="259"/>
      <c r="I34" s="259"/>
      <c r="J34" s="259"/>
      <c r="K34" s="259"/>
      <c r="L34" s="259"/>
      <c r="M34" s="259"/>
      <c r="N34" s="259"/>
      <c r="O34" s="259"/>
    </row>
    <row r="35" spans="1:15" ht="15" customHeight="1">
      <c r="A35" s="259"/>
      <c r="B35" s="259"/>
      <c r="C35" s="259"/>
      <c r="D35" s="259"/>
      <c r="E35" s="259"/>
      <c r="F35" s="259"/>
      <c r="G35" s="259"/>
      <c r="H35" s="259"/>
      <c r="I35" s="259"/>
      <c r="J35" s="259"/>
      <c r="K35" s="259"/>
      <c r="L35" s="259"/>
      <c r="M35" s="259"/>
      <c r="N35" s="259"/>
      <c r="O35" s="259"/>
    </row>
    <row r="36" spans="1:15" ht="15" customHeight="1">
      <c r="A36" s="259"/>
      <c r="B36" s="259"/>
      <c r="C36" s="259"/>
      <c r="D36" s="259"/>
      <c r="E36" s="259"/>
      <c r="F36" s="259"/>
      <c r="G36" s="259"/>
      <c r="H36" s="259"/>
      <c r="I36" s="259"/>
      <c r="J36" s="259"/>
      <c r="K36" s="259"/>
      <c r="L36" s="259"/>
      <c r="M36" s="259"/>
      <c r="N36" s="259"/>
      <c r="O36" s="259"/>
    </row>
    <row r="37" spans="1:15" ht="15" customHeight="1">
      <c r="A37" s="259"/>
      <c r="B37" s="259"/>
      <c r="C37" s="259"/>
      <c r="D37" s="259"/>
      <c r="E37" s="259"/>
      <c r="F37" s="259"/>
      <c r="G37" s="259"/>
      <c r="H37" s="259"/>
      <c r="I37" s="259"/>
      <c r="J37" s="259"/>
      <c r="K37" s="259"/>
      <c r="L37" s="259"/>
      <c r="M37" s="259"/>
      <c r="N37" s="259"/>
      <c r="O37" s="259"/>
    </row>
    <row r="38" spans="1:15" ht="15" customHeight="1">
      <c r="A38" s="259"/>
      <c r="B38" s="259"/>
      <c r="C38" s="259"/>
      <c r="D38" s="259"/>
      <c r="E38" s="259"/>
      <c r="F38" s="259"/>
      <c r="G38" s="259"/>
      <c r="H38" s="259"/>
      <c r="I38" s="259"/>
      <c r="J38" s="259"/>
      <c r="K38" s="259"/>
      <c r="L38" s="259"/>
      <c r="M38" s="259"/>
      <c r="N38" s="259"/>
      <c r="O38" s="259"/>
    </row>
    <row r="39" spans="1:15" ht="15" customHeight="1">
      <c r="A39" s="259"/>
      <c r="B39" s="259"/>
      <c r="C39" s="259"/>
      <c r="D39" s="259"/>
      <c r="E39" s="259"/>
      <c r="F39" s="259"/>
      <c r="G39" s="259"/>
      <c r="H39" s="259"/>
      <c r="I39" s="259"/>
      <c r="J39" s="259"/>
      <c r="K39" s="259"/>
      <c r="L39" s="259"/>
      <c r="M39" s="259"/>
      <c r="N39" s="259"/>
      <c r="O39" s="259"/>
    </row>
    <row r="40" spans="1:15" ht="15" customHeight="1">
      <c r="A40" s="259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59"/>
      <c r="O40" s="25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7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277"/>
      <c r="B1" s="278" t="s">
        <v>0</v>
      </c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</row>
    <row r="2" spans="1:15" ht="30" customHeight="1">
      <c r="A2" s="279"/>
      <c r="B2" s="279" t="s">
        <v>1</v>
      </c>
      <c r="C2" s="280" t="s">
        <v>2</v>
      </c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</row>
    <row r="3" spans="1:15" ht="30" customHeight="1">
      <c r="A3" s="279"/>
      <c r="B3" s="279" t="s">
        <v>3</v>
      </c>
      <c r="C3" s="281" t="s">
        <v>73</v>
      </c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</row>
    <row r="4" spans="1:15" ht="30" customHeight="1">
      <c r="A4" s="279"/>
      <c r="B4" s="279" t="s">
        <v>5</v>
      </c>
      <c r="C4" s="282" t="s">
        <v>102</v>
      </c>
      <c r="D4" s="283" t="s">
        <v>115</v>
      </c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</row>
    <row r="5" spans="1:15" ht="39.75" customHeight="1">
      <c r="A5" s="28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284"/>
      <c r="L5" s="284"/>
      <c r="M5" s="284"/>
      <c r="N5" s="284"/>
      <c r="O5" s="284"/>
    </row>
    <row r="6" spans="1:15" ht="19.5" customHeight="1">
      <c r="A6" s="279"/>
      <c r="B6" s="285"/>
      <c r="C6" s="285"/>
      <c r="D6" s="285"/>
      <c r="E6" s="285"/>
      <c r="F6" s="285"/>
      <c r="G6" s="285"/>
      <c r="H6" s="285"/>
      <c r="I6" s="285"/>
      <c r="J6" s="285"/>
      <c r="K6" s="279"/>
      <c r="L6" s="279"/>
      <c r="M6" s="279"/>
      <c r="N6" s="279"/>
      <c r="O6" s="279"/>
    </row>
    <row r="7" spans="1:15" ht="39.75" customHeight="1">
      <c r="A7" s="279"/>
      <c r="B7" s="280" t="s">
        <v>7</v>
      </c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</row>
    <row r="8" spans="1:15" ht="39.75" customHeight="1">
      <c r="A8" s="286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286"/>
      <c r="L8" s="286"/>
      <c r="M8" s="286"/>
      <c r="N8" s="286"/>
      <c r="O8" s="286"/>
    </row>
    <row r="9" spans="1:15" ht="30" customHeight="1">
      <c r="A9" s="286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286"/>
      <c r="L9" s="286"/>
      <c r="M9" s="286"/>
      <c r="N9" s="286"/>
      <c r="O9" s="286"/>
    </row>
    <row r="10" spans="1:15" ht="30" customHeight="1">
      <c r="A10" s="286"/>
      <c r="B10" s="318"/>
      <c r="C10" s="310"/>
      <c r="D10" s="310"/>
      <c r="E10" s="310"/>
      <c r="F10" s="310"/>
      <c r="G10" s="310"/>
      <c r="H10" s="287" t="s">
        <v>17</v>
      </c>
      <c r="I10" s="287" t="s">
        <v>18</v>
      </c>
      <c r="J10" s="288" t="s">
        <v>19</v>
      </c>
      <c r="K10" s="286"/>
      <c r="L10" s="286"/>
      <c r="M10" s="286"/>
      <c r="N10" s="286"/>
      <c r="O10" s="286"/>
    </row>
    <row r="11" spans="1:15" ht="34.5" customHeight="1">
      <c r="A11" s="286"/>
      <c r="B11" s="289" t="s">
        <v>72</v>
      </c>
      <c r="C11" s="289" t="s">
        <v>73</v>
      </c>
      <c r="D11" s="290">
        <v>123</v>
      </c>
      <c r="E11" s="291">
        <v>33</v>
      </c>
      <c r="F11" s="292">
        <v>0</v>
      </c>
      <c r="G11" s="293">
        <v>0</v>
      </c>
      <c r="H11" s="294">
        <v>154</v>
      </c>
      <c r="I11" s="295">
        <v>350</v>
      </c>
      <c r="J11" s="296">
        <f>H11+I11</f>
        <v>504</v>
      </c>
      <c r="K11" s="286"/>
      <c r="L11" s="286"/>
      <c r="M11" s="286"/>
      <c r="N11" s="286"/>
      <c r="O11" s="286"/>
    </row>
    <row r="12" spans="1:15" ht="34.5" customHeight="1">
      <c r="A12" s="286"/>
      <c r="B12" s="317" t="s">
        <v>19</v>
      </c>
      <c r="C12" s="318"/>
      <c r="D12" s="297">
        <f t="shared" ref="D12:J12" si="0">SUM(D11:D11)</f>
        <v>123</v>
      </c>
      <c r="E12" s="297">
        <f t="shared" si="0"/>
        <v>33</v>
      </c>
      <c r="F12" s="297">
        <f t="shared" si="0"/>
        <v>0</v>
      </c>
      <c r="G12" s="297">
        <f t="shared" si="0"/>
        <v>0</v>
      </c>
      <c r="H12" s="297">
        <f t="shared" si="0"/>
        <v>154</v>
      </c>
      <c r="I12" s="297">
        <f t="shared" si="0"/>
        <v>350</v>
      </c>
      <c r="J12" s="298">
        <f t="shared" si="0"/>
        <v>504</v>
      </c>
      <c r="K12" s="286"/>
      <c r="L12" s="286"/>
      <c r="M12" s="286"/>
      <c r="N12" s="286"/>
      <c r="O12" s="286"/>
    </row>
    <row r="13" spans="1:15" ht="30" customHeight="1">
      <c r="A13" s="286"/>
      <c r="B13" s="343"/>
      <c r="C13" s="343"/>
      <c r="D13" s="343"/>
      <c r="E13" s="343"/>
      <c r="F13" s="343"/>
      <c r="G13" s="343"/>
      <c r="H13" s="343"/>
      <c r="I13" s="343"/>
      <c r="J13" s="343"/>
      <c r="K13" s="286"/>
      <c r="L13" s="286"/>
      <c r="M13" s="286"/>
      <c r="N13" s="286"/>
      <c r="O13" s="286"/>
    </row>
    <row r="14" spans="1:15" ht="30" customHeight="1">
      <c r="A14" s="286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286"/>
      <c r="L14" s="286"/>
      <c r="M14" s="286"/>
      <c r="N14" s="286"/>
      <c r="O14" s="286"/>
    </row>
    <row r="15" spans="1:15" ht="39.75" customHeight="1">
      <c r="A15" s="286"/>
      <c r="B15" s="317" t="s">
        <v>104</v>
      </c>
      <c r="C15" s="318"/>
      <c r="D15" s="287" t="s">
        <v>105</v>
      </c>
      <c r="E15" s="311" t="s">
        <v>106</v>
      </c>
      <c r="F15" s="317"/>
      <c r="G15" s="317"/>
      <c r="H15" s="317"/>
      <c r="I15" s="317"/>
      <c r="J15" s="317"/>
      <c r="K15" s="286"/>
      <c r="L15" s="286"/>
      <c r="M15" s="286"/>
      <c r="N15" s="286"/>
      <c r="O15" s="286"/>
    </row>
    <row r="16" spans="1:15" ht="34.5" customHeight="1">
      <c r="A16" s="286"/>
      <c r="B16" s="345" t="s">
        <v>78</v>
      </c>
      <c r="C16" s="346"/>
      <c r="D16" s="299">
        <v>910.08</v>
      </c>
      <c r="E16" s="347" t="s">
        <v>107</v>
      </c>
      <c r="F16" s="348"/>
      <c r="G16" s="348"/>
      <c r="H16" s="348"/>
      <c r="I16" s="348"/>
      <c r="J16" s="348"/>
      <c r="K16" s="286"/>
      <c r="L16" s="286"/>
      <c r="M16" s="286"/>
      <c r="N16" s="286"/>
      <c r="O16" s="286"/>
    </row>
    <row r="17" spans="1:15" ht="34.5" customHeight="1">
      <c r="A17" s="286"/>
      <c r="B17" s="345" t="s">
        <v>79</v>
      </c>
      <c r="C17" s="346"/>
      <c r="D17" s="299">
        <v>719.62</v>
      </c>
      <c r="E17" s="347" t="s">
        <v>108</v>
      </c>
      <c r="F17" s="348"/>
      <c r="G17" s="348"/>
      <c r="H17" s="348"/>
      <c r="I17" s="348"/>
      <c r="J17" s="348"/>
      <c r="K17" s="286"/>
      <c r="L17" s="286"/>
      <c r="M17" s="286"/>
      <c r="N17" s="286"/>
      <c r="O17" s="286"/>
    </row>
    <row r="18" spans="1:15" ht="34.5" customHeight="1">
      <c r="A18" s="286"/>
      <c r="B18" s="345" t="s">
        <v>109</v>
      </c>
      <c r="C18" s="346"/>
      <c r="D18" s="299">
        <f>'UO_MEDIA_BEN-AT'!E38</f>
        <v>0</v>
      </c>
      <c r="E18" s="349" t="s">
        <v>110</v>
      </c>
      <c r="F18" s="345"/>
      <c r="G18" s="345"/>
      <c r="H18" s="345"/>
      <c r="I18" s="345"/>
      <c r="J18" s="345"/>
      <c r="K18" s="286"/>
      <c r="L18" s="286"/>
      <c r="M18" s="286"/>
      <c r="N18" s="286"/>
      <c r="O18" s="286"/>
    </row>
    <row r="19" spans="1:15" ht="34.5" customHeight="1">
      <c r="A19" s="286"/>
      <c r="B19" s="345" t="s">
        <v>81</v>
      </c>
      <c r="C19" s="346"/>
      <c r="D19" s="300" t="s">
        <v>111</v>
      </c>
      <c r="E19" s="347" t="s">
        <v>112</v>
      </c>
      <c r="F19" s="348"/>
      <c r="G19" s="348"/>
      <c r="H19" s="348"/>
      <c r="I19" s="348"/>
      <c r="J19" s="348"/>
      <c r="K19" s="286"/>
      <c r="L19" s="286"/>
      <c r="M19" s="286"/>
      <c r="N19" s="286"/>
      <c r="O19" s="286"/>
    </row>
    <row r="20" spans="1:15" ht="34.5" customHeight="1">
      <c r="A20" s="286"/>
      <c r="B20" s="345" t="s">
        <v>113</v>
      </c>
      <c r="C20" s="346"/>
      <c r="D20" s="29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286"/>
      <c r="L20" s="286"/>
      <c r="M20" s="286"/>
      <c r="N20" s="286"/>
      <c r="O20" s="286"/>
    </row>
    <row r="21" spans="1:15" ht="15" customHeight="1">
      <c r="A21" s="286"/>
      <c r="B21" s="301"/>
      <c r="C21" s="301"/>
      <c r="D21" s="301"/>
      <c r="E21" s="302"/>
      <c r="F21" s="302"/>
      <c r="G21" s="302"/>
      <c r="H21" s="302"/>
      <c r="I21" s="302"/>
      <c r="J21" s="302"/>
      <c r="K21" s="286"/>
      <c r="L21" s="286"/>
      <c r="M21" s="286"/>
      <c r="N21" s="286"/>
      <c r="O21" s="286"/>
    </row>
    <row r="22" spans="1:15" ht="15" customHeight="1">
      <c r="A22" s="286"/>
      <c r="B22" s="350"/>
      <c r="C22" s="350"/>
      <c r="D22" s="350"/>
      <c r="E22" s="350"/>
      <c r="F22" s="350"/>
      <c r="G22" s="350"/>
      <c r="H22" s="350"/>
      <c r="I22" s="350"/>
      <c r="J22" s="350"/>
      <c r="K22" s="286"/>
      <c r="L22" s="286"/>
      <c r="M22" s="286"/>
      <c r="N22" s="286"/>
      <c r="O22" s="286"/>
    </row>
    <row r="23" spans="1:15" ht="15" customHeight="1">
      <c r="A23" s="286"/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6"/>
    </row>
    <row r="24" spans="1:15" ht="15" customHeight="1">
      <c r="A24" s="286"/>
      <c r="B24" s="286"/>
      <c r="C24" s="286"/>
      <c r="D24" s="286"/>
      <c r="E24" s="286"/>
      <c r="F24" s="286"/>
      <c r="G24" s="286"/>
      <c r="H24" s="303"/>
      <c r="I24" s="286"/>
      <c r="J24" s="286"/>
      <c r="K24" s="286"/>
      <c r="L24" s="286"/>
      <c r="M24" s="286"/>
      <c r="N24" s="286"/>
      <c r="O24" s="286"/>
    </row>
    <row r="25" spans="1:15" ht="15" customHeight="1">
      <c r="A25" s="286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</row>
    <row r="26" spans="1:15" ht="15" customHeight="1">
      <c r="A26" s="286"/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86"/>
    </row>
    <row r="27" spans="1:15" ht="15" customHeight="1">
      <c r="A27" s="286"/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6"/>
    </row>
    <row r="28" spans="1:15" ht="15" customHeight="1">
      <c r="A28" s="286"/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86"/>
    </row>
    <row r="29" spans="1:15" ht="15" customHeight="1">
      <c r="A29" s="286"/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6"/>
    </row>
    <row r="30" spans="1:15" ht="15" customHeight="1">
      <c r="A30" s="286"/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86"/>
    </row>
    <row r="31" spans="1:15" ht="15" customHeight="1">
      <c r="A31" s="286"/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6"/>
    </row>
    <row r="32" spans="1:15" ht="15" customHeight="1">
      <c r="A32" s="286"/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86"/>
    </row>
    <row r="33" spans="1:15" ht="15" customHeight="1">
      <c r="A33" s="286"/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6"/>
    </row>
    <row r="34" spans="1:15" ht="15" customHeight="1">
      <c r="A34" s="286"/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86"/>
    </row>
    <row r="35" spans="1:15" ht="15" customHeight="1">
      <c r="A35" s="286"/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6"/>
    </row>
    <row r="36" spans="1:15" ht="15" customHeight="1">
      <c r="A36" s="286"/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86"/>
    </row>
    <row r="37" spans="1:15" ht="15" customHeight="1">
      <c r="A37" s="286"/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6"/>
    </row>
    <row r="38" spans="1:15" ht="15" customHeight="1">
      <c r="A38" s="286"/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86"/>
    </row>
    <row r="39" spans="1:15" ht="15" customHeight="1">
      <c r="A39" s="286"/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6"/>
    </row>
    <row r="40" spans="1:15" ht="15" customHeight="1">
      <c r="A40" s="286"/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86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4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75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74</v>
      </c>
      <c r="C11" s="73" t="s">
        <v>75</v>
      </c>
      <c r="D11" s="74">
        <v>145</v>
      </c>
      <c r="E11" s="74">
        <v>28</v>
      </c>
      <c r="F11" s="74">
        <v>0</v>
      </c>
      <c r="G11" s="75">
        <v>0</v>
      </c>
      <c r="H11" s="74">
        <v>143</v>
      </c>
      <c r="I11" s="74">
        <v>350</v>
      </c>
      <c r="J11" s="76">
        <f>H11+I11</f>
        <v>493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145</v>
      </c>
      <c r="E12" s="77">
        <f t="shared" si="0"/>
        <v>28</v>
      </c>
      <c r="F12" s="77">
        <f t="shared" si="0"/>
        <v>0</v>
      </c>
      <c r="G12" s="77">
        <f t="shared" si="0"/>
        <v>0</v>
      </c>
      <c r="H12" s="77">
        <f t="shared" si="0"/>
        <v>143</v>
      </c>
      <c r="I12" s="77">
        <f t="shared" si="0"/>
        <v>350</v>
      </c>
      <c r="J12" s="78">
        <f t="shared" si="0"/>
        <v>493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'UO_MEDIA_BEN-AT'!E39</f>
        <v>0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40"/>
  <sheetViews>
    <sheetView showGridLines="0" tabSelected="1" workbookViewId="0">
      <selection activeCell="D18" sqref="D18"/>
    </sheetView>
  </sheetViews>
  <sheetFormatPr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9.140625" style="84"/>
    <col min="18" max="21" width="9.140625" style="47"/>
    <col min="22" max="22" width="9.140625" style="85"/>
    <col min="23" max="24" width="9.140625" style="47"/>
    <col min="25" max="25" width="9.140625" style="85"/>
    <col min="26" max="30" width="9.140625" style="47"/>
    <col min="31" max="34" width="9.140625" style="23"/>
    <col min="35" max="35" width="9.140625" style="47"/>
    <col min="36" max="16384" width="9.14062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101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" t="s">
        <v>102</v>
      </c>
      <c r="D4" s="7">
        <v>2021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>
        <v>14000</v>
      </c>
      <c r="C11" s="73" t="s">
        <v>100</v>
      </c>
      <c r="D11" s="74">
        <f>SUM('TSE:TRE-AP'!D11)</f>
        <v>16899</v>
      </c>
      <c r="E11" s="74">
        <f>SUM('TSE:TRE-AP'!E11)</f>
        <v>3467</v>
      </c>
      <c r="F11" s="74">
        <f>SUM('TSE:TRE-AP'!F11)</f>
        <v>1007</v>
      </c>
      <c r="G11" s="75">
        <v>0</v>
      </c>
      <c r="H11" s="74">
        <f>SUM('TSE:TRE-AP'!H11)</f>
        <v>18987</v>
      </c>
      <c r="I11" s="74">
        <f>SUM('TSE:TRE-AP'!I11)</f>
        <v>25953</v>
      </c>
      <c r="J11" s="76">
        <f>H11+I11</f>
        <v>44940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16899</v>
      </c>
      <c r="E12" s="77">
        <f t="shared" si="0"/>
        <v>3467</v>
      </c>
      <c r="F12" s="77">
        <f t="shared" si="0"/>
        <v>1007</v>
      </c>
      <c r="G12" s="77">
        <f t="shared" si="0"/>
        <v>0</v>
      </c>
      <c r="H12" s="77">
        <f t="shared" si="0"/>
        <v>18987</v>
      </c>
      <c r="I12" s="77">
        <f t="shared" si="0"/>
        <v>25953</v>
      </c>
      <c r="J12" s="78">
        <f t="shared" si="0"/>
        <v>44940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103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'UO_MEDIA_BEN-AT'!E40</f>
        <v>116.93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16:C16"/>
    <mergeCell ref="E16:J16"/>
    <mergeCell ref="B20:C20"/>
    <mergeCell ref="E20:J20"/>
    <mergeCell ref="B22:J22"/>
    <mergeCell ref="B17:C17"/>
    <mergeCell ref="B18:C18"/>
    <mergeCell ref="E18:J18"/>
    <mergeCell ref="B19:C19"/>
    <mergeCell ref="E19:J19"/>
    <mergeCell ref="E17:J17"/>
    <mergeCell ref="B12:C12"/>
    <mergeCell ref="B13:J13"/>
    <mergeCell ref="B14:J14"/>
    <mergeCell ref="B15:C15"/>
    <mergeCell ref="E15:J15"/>
    <mergeCell ref="B5:J5"/>
    <mergeCell ref="D8:J8"/>
    <mergeCell ref="D9:D10"/>
    <mergeCell ref="E9:E10"/>
    <mergeCell ref="F9:F10"/>
    <mergeCell ref="G9:G10"/>
    <mergeCell ref="H9:J9"/>
    <mergeCell ref="B8:C8"/>
    <mergeCell ref="B9:B10"/>
    <mergeCell ref="C9:C10"/>
  </mergeCell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7" workbookViewId="0">
      <selection activeCell="E25" sqref="E25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20</v>
      </c>
      <c r="C11" s="73" t="s">
        <v>21</v>
      </c>
      <c r="D11" s="74">
        <v>903</v>
      </c>
      <c r="E11" s="74">
        <v>200</v>
      </c>
      <c r="F11" s="74">
        <v>4</v>
      </c>
      <c r="G11" s="75">
        <v>0</v>
      </c>
      <c r="H11" s="74">
        <v>1195</v>
      </c>
      <c r="I11" s="74">
        <v>1984</v>
      </c>
      <c r="J11" s="76">
        <f>H11+I11</f>
        <v>3179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903</v>
      </c>
      <c r="E12" s="77">
        <f t="shared" si="0"/>
        <v>200</v>
      </c>
      <c r="F12" s="77">
        <f t="shared" si="0"/>
        <v>4</v>
      </c>
      <c r="G12" s="77">
        <f t="shared" si="0"/>
        <v>0</v>
      </c>
      <c r="H12" s="77">
        <f t="shared" si="0"/>
        <v>1195</v>
      </c>
      <c r="I12" s="77">
        <f t="shared" si="0"/>
        <v>1984</v>
      </c>
      <c r="J12" s="78">
        <f t="shared" si="0"/>
        <v>3179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'UO_MEDIA_BEN-AT'!E12</f>
        <v>8.4600000000000009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441.88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8" workbookViewId="0">
      <selection activeCell="D18" sqref="D18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22</v>
      </c>
      <c r="C11" s="73" t="s">
        <v>23</v>
      </c>
      <c r="D11" s="74">
        <v>136</v>
      </c>
      <c r="E11" s="74">
        <v>39</v>
      </c>
      <c r="F11" s="74">
        <v>0</v>
      </c>
      <c r="G11" s="75">
        <v>0</v>
      </c>
      <c r="H11" s="74">
        <v>143</v>
      </c>
      <c r="I11" s="74">
        <v>276</v>
      </c>
      <c r="J11" s="76">
        <f>H11+I11</f>
        <v>419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136</v>
      </c>
      <c r="E12" s="77">
        <f t="shared" si="0"/>
        <v>39</v>
      </c>
      <c r="F12" s="77">
        <f t="shared" si="0"/>
        <v>0</v>
      </c>
      <c r="G12" s="77">
        <f t="shared" si="0"/>
        <v>0</v>
      </c>
      <c r="H12" s="77">
        <f t="shared" si="0"/>
        <v>143</v>
      </c>
      <c r="I12" s="77">
        <f t="shared" si="0"/>
        <v>276</v>
      </c>
      <c r="J12" s="78">
        <f t="shared" si="0"/>
        <v>419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'UO_MEDIA_BEN-AT'!E13</f>
        <v>0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10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88"/>
      <c r="B1" s="89" t="s">
        <v>0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15" ht="30" customHeight="1">
      <c r="A2" s="90"/>
      <c r="B2" s="90" t="s">
        <v>1</v>
      </c>
      <c r="C2" s="91" t="s">
        <v>2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</row>
    <row r="3" spans="1:15" ht="30" customHeight="1">
      <c r="A3" s="90"/>
      <c r="B3" s="90" t="s">
        <v>3</v>
      </c>
      <c r="C3" s="92" t="s">
        <v>25</v>
      </c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</row>
    <row r="4" spans="1:15" ht="30" customHeight="1">
      <c r="A4" s="90"/>
      <c r="B4" s="90" t="s">
        <v>5</v>
      </c>
      <c r="C4" s="93" t="s">
        <v>102</v>
      </c>
      <c r="D4" s="94" t="s">
        <v>115</v>
      </c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</row>
    <row r="5" spans="1:15" ht="39.75" customHeight="1">
      <c r="A5" s="95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95"/>
      <c r="L5" s="95"/>
      <c r="M5" s="95"/>
      <c r="N5" s="95"/>
      <c r="O5" s="95"/>
    </row>
    <row r="6" spans="1:15" ht="19.5" customHeight="1">
      <c r="A6" s="90"/>
      <c r="B6" s="96"/>
      <c r="C6" s="96"/>
      <c r="D6" s="96"/>
      <c r="E6" s="96"/>
      <c r="F6" s="96"/>
      <c r="G6" s="96"/>
      <c r="H6" s="96"/>
      <c r="I6" s="96"/>
      <c r="J6" s="96"/>
      <c r="K6" s="90"/>
      <c r="L6" s="90"/>
      <c r="M6" s="90"/>
      <c r="N6" s="90"/>
      <c r="O6" s="90"/>
    </row>
    <row r="7" spans="1:15" ht="39.75" customHeight="1">
      <c r="A7" s="90"/>
      <c r="B7" s="91" t="s">
        <v>7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</row>
    <row r="8" spans="1:15" ht="39.75" customHeight="1">
      <c r="A8" s="97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97"/>
      <c r="L8" s="97"/>
      <c r="M8" s="97"/>
      <c r="N8" s="97"/>
      <c r="O8" s="97"/>
    </row>
    <row r="9" spans="1:15" ht="30" customHeight="1">
      <c r="A9" s="97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97"/>
      <c r="L9" s="97"/>
      <c r="M9" s="97"/>
      <c r="N9" s="97"/>
      <c r="O9" s="97"/>
    </row>
    <row r="10" spans="1:15" ht="30" customHeight="1">
      <c r="A10" s="97"/>
      <c r="B10" s="318"/>
      <c r="C10" s="310"/>
      <c r="D10" s="310"/>
      <c r="E10" s="310"/>
      <c r="F10" s="310"/>
      <c r="G10" s="310"/>
      <c r="H10" s="98" t="s">
        <v>17</v>
      </c>
      <c r="I10" s="98" t="s">
        <v>18</v>
      </c>
      <c r="J10" s="99" t="s">
        <v>19</v>
      </c>
      <c r="K10" s="97"/>
      <c r="L10" s="97"/>
      <c r="M10" s="97"/>
      <c r="N10" s="97"/>
      <c r="O10" s="97"/>
    </row>
    <row r="11" spans="1:15" ht="34.5" customHeight="1">
      <c r="A11" s="97"/>
      <c r="B11" s="100" t="s">
        <v>24</v>
      </c>
      <c r="C11" s="100" t="s">
        <v>25</v>
      </c>
      <c r="D11" s="101">
        <v>297</v>
      </c>
      <c r="E11" s="102">
        <v>57</v>
      </c>
      <c r="F11" s="103">
        <v>46</v>
      </c>
      <c r="G11" s="104">
        <v>0</v>
      </c>
      <c r="H11" s="105">
        <v>336</v>
      </c>
      <c r="I11" s="106">
        <v>495</v>
      </c>
      <c r="J11" s="107">
        <f>H11+I11</f>
        <v>831</v>
      </c>
      <c r="K11" s="97"/>
      <c r="L11" s="97"/>
      <c r="M11" s="97"/>
      <c r="N11" s="97"/>
      <c r="O11" s="97"/>
    </row>
    <row r="12" spans="1:15" ht="34.5" customHeight="1">
      <c r="A12" s="97"/>
      <c r="B12" s="317" t="s">
        <v>19</v>
      </c>
      <c r="C12" s="318"/>
      <c r="D12" s="108">
        <f t="shared" ref="D12:J12" si="0">SUM(D11:D11)</f>
        <v>297</v>
      </c>
      <c r="E12" s="108">
        <f t="shared" si="0"/>
        <v>57</v>
      </c>
      <c r="F12" s="108">
        <f t="shared" si="0"/>
        <v>46</v>
      </c>
      <c r="G12" s="108">
        <f t="shared" si="0"/>
        <v>0</v>
      </c>
      <c r="H12" s="108">
        <f t="shared" si="0"/>
        <v>336</v>
      </c>
      <c r="I12" s="108">
        <f t="shared" si="0"/>
        <v>495</v>
      </c>
      <c r="J12" s="109">
        <f t="shared" si="0"/>
        <v>831</v>
      </c>
      <c r="K12" s="97"/>
      <c r="L12" s="97"/>
      <c r="M12" s="97"/>
      <c r="N12" s="97"/>
      <c r="O12" s="97"/>
    </row>
    <row r="13" spans="1:15" ht="30" customHeight="1">
      <c r="A13" s="97"/>
      <c r="B13" s="343"/>
      <c r="C13" s="343"/>
      <c r="D13" s="343"/>
      <c r="E13" s="343"/>
      <c r="F13" s="343"/>
      <c r="G13" s="343"/>
      <c r="H13" s="343"/>
      <c r="I13" s="343"/>
      <c r="J13" s="343"/>
      <c r="K13" s="97"/>
      <c r="L13" s="97"/>
      <c r="M13" s="97"/>
      <c r="N13" s="97"/>
      <c r="O13" s="97"/>
    </row>
    <row r="14" spans="1:15" ht="30" customHeight="1">
      <c r="A14" s="97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97"/>
      <c r="L14" s="97"/>
      <c r="M14" s="97"/>
      <c r="N14" s="97"/>
      <c r="O14" s="97"/>
    </row>
    <row r="15" spans="1:15" ht="39.75" customHeight="1">
      <c r="A15" s="97"/>
      <c r="B15" s="317" t="s">
        <v>104</v>
      </c>
      <c r="C15" s="318"/>
      <c r="D15" s="98" t="s">
        <v>105</v>
      </c>
      <c r="E15" s="311" t="s">
        <v>106</v>
      </c>
      <c r="F15" s="317"/>
      <c r="G15" s="317"/>
      <c r="H15" s="317"/>
      <c r="I15" s="317"/>
      <c r="J15" s="317"/>
      <c r="K15" s="97"/>
      <c r="L15" s="97"/>
      <c r="M15" s="97"/>
      <c r="N15" s="97"/>
      <c r="O15" s="97"/>
    </row>
    <row r="16" spans="1:15" ht="34.5" customHeight="1">
      <c r="A16" s="97"/>
      <c r="B16" s="345" t="s">
        <v>78</v>
      </c>
      <c r="C16" s="346"/>
      <c r="D16" s="110">
        <v>910.08</v>
      </c>
      <c r="E16" s="347" t="s">
        <v>107</v>
      </c>
      <c r="F16" s="348"/>
      <c r="G16" s="348"/>
      <c r="H16" s="348"/>
      <c r="I16" s="348"/>
      <c r="J16" s="348"/>
      <c r="K16" s="97"/>
      <c r="L16" s="97"/>
      <c r="M16" s="97"/>
      <c r="N16" s="97"/>
      <c r="O16" s="97"/>
    </row>
    <row r="17" spans="1:15" ht="34.5" customHeight="1">
      <c r="A17" s="97"/>
      <c r="B17" s="345" t="s">
        <v>79</v>
      </c>
      <c r="C17" s="346"/>
      <c r="D17" s="110">
        <v>719.62</v>
      </c>
      <c r="E17" s="347" t="s">
        <v>108</v>
      </c>
      <c r="F17" s="348"/>
      <c r="G17" s="348"/>
      <c r="H17" s="348"/>
      <c r="I17" s="348"/>
      <c r="J17" s="348"/>
      <c r="K17" s="97"/>
      <c r="L17" s="97"/>
      <c r="M17" s="97"/>
      <c r="N17" s="97"/>
      <c r="O17" s="97"/>
    </row>
    <row r="18" spans="1:15" ht="34.5" customHeight="1">
      <c r="A18" s="97"/>
      <c r="B18" s="345" t="s">
        <v>109</v>
      </c>
      <c r="C18" s="346"/>
      <c r="D18" s="110">
        <f>'UO_MEDIA_BEN-AT'!E14</f>
        <v>15.09</v>
      </c>
      <c r="E18" s="349" t="s">
        <v>110</v>
      </c>
      <c r="F18" s="345"/>
      <c r="G18" s="345"/>
      <c r="H18" s="345"/>
      <c r="I18" s="345"/>
      <c r="J18" s="345"/>
      <c r="K18" s="97"/>
      <c r="L18" s="97"/>
      <c r="M18" s="97"/>
      <c r="N18" s="97"/>
      <c r="O18" s="97"/>
    </row>
    <row r="19" spans="1:15" ht="34.5" customHeight="1">
      <c r="A19" s="97"/>
      <c r="B19" s="345" t="s">
        <v>81</v>
      </c>
      <c r="C19" s="346"/>
      <c r="D19" s="111" t="s">
        <v>111</v>
      </c>
      <c r="E19" s="347" t="s">
        <v>112</v>
      </c>
      <c r="F19" s="348"/>
      <c r="G19" s="348"/>
      <c r="H19" s="348"/>
      <c r="I19" s="348"/>
      <c r="J19" s="348"/>
      <c r="K19" s="97"/>
      <c r="L19" s="97"/>
      <c r="M19" s="97"/>
      <c r="N19" s="97"/>
      <c r="O19" s="97"/>
    </row>
    <row r="20" spans="1:15" ht="34.5" customHeight="1">
      <c r="A20" s="97"/>
      <c r="B20" s="345" t="s">
        <v>113</v>
      </c>
      <c r="C20" s="346"/>
      <c r="D20" s="110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97"/>
      <c r="L20" s="97"/>
      <c r="M20" s="97"/>
      <c r="N20" s="97"/>
      <c r="O20" s="97"/>
    </row>
    <row r="21" spans="1:15" ht="15" customHeight="1">
      <c r="A21" s="97"/>
      <c r="B21" s="112"/>
      <c r="C21" s="112"/>
      <c r="D21" s="112"/>
      <c r="E21" s="113"/>
      <c r="F21" s="113"/>
      <c r="G21" s="113"/>
      <c r="H21" s="113"/>
      <c r="I21" s="113"/>
      <c r="J21" s="113"/>
      <c r="K21" s="97"/>
      <c r="L21" s="97"/>
      <c r="M21" s="97"/>
      <c r="N21" s="97"/>
      <c r="O21" s="97"/>
    </row>
    <row r="22" spans="1:15" ht="15" customHeight="1">
      <c r="A22" s="97"/>
      <c r="B22" s="350"/>
      <c r="C22" s="350"/>
      <c r="D22" s="350"/>
      <c r="E22" s="350"/>
      <c r="F22" s="350"/>
      <c r="G22" s="350"/>
      <c r="H22" s="350"/>
      <c r="I22" s="350"/>
      <c r="J22" s="350"/>
      <c r="K22" s="97"/>
      <c r="L22" s="97"/>
      <c r="M22" s="97"/>
      <c r="N22" s="97"/>
      <c r="O22" s="97"/>
    </row>
    <row r="23" spans="1:15" ht="15" customHeight="1">
      <c r="A23" s="97"/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</row>
    <row r="24" spans="1:15" ht="15" customHeight="1">
      <c r="A24" s="97"/>
      <c r="B24" s="97"/>
      <c r="C24" s="97"/>
      <c r="D24" s="97"/>
      <c r="E24" s="97"/>
      <c r="F24" s="97"/>
      <c r="G24" s="97"/>
      <c r="H24" s="114"/>
      <c r="I24" s="97"/>
      <c r="J24" s="97"/>
      <c r="K24" s="97"/>
      <c r="L24" s="97"/>
      <c r="M24" s="97"/>
      <c r="N24" s="97"/>
      <c r="O24" s="97"/>
    </row>
    <row r="25" spans="1:15" ht="15" customHeight="1">
      <c r="A25" s="97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</row>
    <row r="26" spans="1:15" ht="15" customHeight="1">
      <c r="A26" s="97"/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</row>
    <row r="27" spans="1:15" ht="15" customHeight="1">
      <c r="A27" s="97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</row>
    <row r="28" spans="1:15" ht="15" customHeight="1">
      <c r="A28" s="97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</row>
    <row r="29" spans="1:15" ht="15" customHeight="1">
      <c r="A29" s="97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</row>
    <row r="30" spans="1:15" ht="15" customHeight="1">
      <c r="A30" s="97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</row>
    <row r="31" spans="1:15" ht="15" customHeight="1">
      <c r="A31" s="97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</row>
    <row r="32" spans="1:15" ht="15" customHeight="1">
      <c r="A32" s="97"/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</row>
    <row r="33" spans="1:15" ht="15" customHeight="1">
      <c r="A33" s="97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</row>
    <row r="34" spans="1:15" ht="15" customHeight="1">
      <c r="A34" s="97"/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</row>
    <row r="35" spans="1:15" ht="15" customHeight="1">
      <c r="A35" s="97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</row>
    <row r="36" spans="1:15" ht="15" customHeight="1">
      <c r="A36" s="97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</row>
    <row r="37" spans="1:15" ht="15" customHeight="1">
      <c r="A37" s="97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</row>
    <row r="38" spans="1:15" ht="15" customHeight="1">
      <c r="A38" s="97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</row>
    <row r="39" spans="1:15" ht="15" customHeight="1">
      <c r="A39" s="97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</row>
    <row r="40" spans="1:15" ht="15" customHeight="1">
      <c r="A40" s="97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11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26</v>
      </c>
      <c r="C11" s="73" t="s">
        <v>27</v>
      </c>
      <c r="D11" s="74">
        <v>381</v>
      </c>
      <c r="E11" s="74">
        <v>87</v>
      </c>
      <c r="F11" s="74">
        <v>11</v>
      </c>
      <c r="G11" s="75">
        <v>0</v>
      </c>
      <c r="H11" s="74">
        <v>397</v>
      </c>
      <c r="I11" s="74">
        <v>826</v>
      </c>
      <c r="J11" s="76">
        <f>H11+I11</f>
        <v>1223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381</v>
      </c>
      <c r="E12" s="77">
        <f t="shared" si="0"/>
        <v>87</v>
      </c>
      <c r="F12" s="77">
        <f t="shared" si="0"/>
        <v>11</v>
      </c>
      <c r="G12" s="77">
        <f t="shared" si="0"/>
        <v>0</v>
      </c>
      <c r="H12" s="77">
        <f t="shared" si="0"/>
        <v>397</v>
      </c>
      <c r="I12" s="77">
        <f t="shared" si="0"/>
        <v>826</v>
      </c>
      <c r="J12" s="78">
        <f t="shared" si="0"/>
        <v>1223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'UO_MEDIA_BEN-AT'!E15</f>
        <v>382.1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3" workbookViewId="0">
      <selection activeCell="D19" sqref="D19"/>
    </sheetView>
  </sheetViews>
  <sheetFormatPr defaultColWidth="10.7109375" defaultRowHeight="12.75"/>
  <cols>
    <col min="1" max="1" width="2.5703125" style="84" customWidth="1"/>
    <col min="2" max="2" width="40.7109375" style="84" customWidth="1"/>
    <col min="3" max="3" width="35.7109375" style="84" customWidth="1"/>
    <col min="4" max="10" width="20.7109375" style="84" customWidth="1"/>
    <col min="11" max="15" width="9.140625" style="84" customWidth="1"/>
    <col min="16" max="17" width="10.7109375" style="84" customWidth="1"/>
    <col min="18" max="21" width="10.7109375" style="47" customWidth="1"/>
    <col min="22" max="22" width="10.7109375" style="85" customWidth="1"/>
    <col min="23" max="24" width="10.7109375" style="47" customWidth="1"/>
    <col min="25" max="25" width="10.7109375" style="85" customWidth="1"/>
    <col min="26" max="30" width="10.7109375" style="47" customWidth="1"/>
    <col min="31" max="34" width="10.7109375" style="23" customWidth="1"/>
    <col min="35" max="35" width="10.7109375" style="47" customWidth="1"/>
    <col min="36" max="37" width="10.7109375" style="84" customWidth="1"/>
    <col min="38" max="16384" width="10.7109375" style="84"/>
  </cols>
  <sheetData>
    <row r="1" spans="1:15" ht="49.5" customHeight="1">
      <c r="A1" s="3"/>
      <c r="B1" s="7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6" t="s">
        <v>102</v>
      </c>
      <c r="D4" s="87" t="s">
        <v>115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309" t="s">
        <v>6</v>
      </c>
      <c r="C5" s="309"/>
      <c r="D5" s="309"/>
      <c r="E5" s="309"/>
      <c r="F5" s="309"/>
      <c r="G5" s="309"/>
      <c r="H5" s="309"/>
      <c r="I5" s="309"/>
      <c r="J5" s="309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39"/>
      <c r="B8" s="318" t="s">
        <v>8</v>
      </c>
      <c r="C8" s="310"/>
      <c r="D8" s="310" t="s">
        <v>9</v>
      </c>
      <c r="E8" s="310"/>
      <c r="F8" s="310"/>
      <c r="G8" s="310"/>
      <c r="H8" s="310"/>
      <c r="I8" s="310"/>
      <c r="J8" s="311"/>
      <c r="K8" s="39"/>
      <c r="L8" s="39"/>
      <c r="M8" s="39"/>
      <c r="N8" s="39"/>
      <c r="O8" s="39"/>
    </row>
    <row r="9" spans="1:15" ht="30" customHeight="1">
      <c r="A9" s="39"/>
      <c r="B9" s="318" t="s">
        <v>10</v>
      </c>
      <c r="C9" s="310" t="s">
        <v>11</v>
      </c>
      <c r="D9" s="310" t="s">
        <v>12</v>
      </c>
      <c r="E9" s="310" t="s">
        <v>13</v>
      </c>
      <c r="F9" s="310" t="s">
        <v>14</v>
      </c>
      <c r="G9" s="310" t="s">
        <v>15</v>
      </c>
      <c r="H9" s="310" t="s">
        <v>16</v>
      </c>
      <c r="I9" s="310"/>
      <c r="J9" s="311"/>
      <c r="K9" s="39"/>
      <c r="L9" s="39"/>
      <c r="M9" s="39"/>
      <c r="N9" s="39"/>
      <c r="O9" s="39"/>
    </row>
    <row r="10" spans="1:15" ht="30" customHeight="1">
      <c r="A10" s="39"/>
      <c r="B10" s="318"/>
      <c r="C10" s="310"/>
      <c r="D10" s="310"/>
      <c r="E10" s="310"/>
      <c r="F10" s="310"/>
      <c r="G10" s="310"/>
      <c r="H10" s="11" t="s">
        <v>17</v>
      </c>
      <c r="I10" s="11" t="s">
        <v>18</v>
      </c>
      <c r="J10" s="12" t="s">
        <v>19</v>
      </c>
      <c r="K10" s="39"/>
      <c r="L10" s="39"/>
      <c r="M10" s="39"/>
      <c r="N10" s="39"/>
      <c r="O10" s="39"/>
    </row>
    <row r="11" spans="1:15" ht="34.5" customHeight="1">
      <c r="A11" s="39"/>
      <c r="B11" s="73" t="s">
        <v>28</v>
      </c>
      <c r="C11" s="73" t="s">
        <v>29</v>
      </c>
      <c r="D11" s="74">
        <v>943</v>
      </c>
      <c r="E11" s="74">
        <v>161</v>
      </c>
      <c r="F11" s="74">
        <v>58</v>
      </c>
      <c r="G11" s="75">
        <v>0</v>
      </c>
      <c r="H11" s="74">
        <v>847</v>
      </c>
      <c r="I11" s="74">
        <v>749</v>
      </c>
      <c r="J11" s="76">
        <f>H11+I11</f>
        <v>1596</v>
      </c>
      <c r="K11" s="39"/>
      <c r="L11" s="39"/>
      <c r="M11" s="39"/>
      <c r="N11" s="39"/>
      <c r="O11" s="39"/>
    </row>
    <row r="12" spans="1:15" ht="34.5" customHeight="1">
      <c r="A12" s="39"/>
      <c r="B12" s="317" t="s">
        <v>19</v>
      </c>
      <c r="C12" s="318"/>
      <c r="D12" s="77">
        <f t="shared" ref="D12:J12" si="0">SUM(D11:D11)</f>
        <v>943</v>
      </c>
      <c r="E12" s="77">
        <f t="shared" si="0"/>
        <v>161</v>
      </c>
      <c r="F12" s="77">
        <f t="shared" si="0"/>
        <v>58</v>
      </c>
      <c r="G12" s="77">
        <f t="shared" si="0"/>
        <v>0</v>
      </c>
      <c r="H12" s="77">
        <f t="shared" si="0"/>
        <v>847</v>
      </c>
      <c r="I12" s="77">
        <f t="shared" si="0"/>
        <v>749</v>
      </c>
      <c r="J12" s="78">
        <f t="shared" si="0"/>
        <v>1596</v>
      </c>
      <c r="K12" s="39"/>
      <c r="L12" s="39"/>
      <c r="M12" s="39"/>
      <c r="N12" s="39"/>
      <c r="O12" s="39"/>
    </row>
    <row r="13" spans="1:15" ht="30" customHeight="1">
      <c r="A13" s="39"/>
      <c r="B13" s="343"/>
      <c r="C13" s="343"/>
      <c r="D13" s="343"/>
      <c r="E13" s="343"/>
      <c r="F13" s="343"/>
      <c r="G13" s="343"/>
      <c r="H13" s="343"/>
      <c r="I13" s="343"/>
      <c r="J13" s="343"/>
      <c r="K13" s="39"/>
      <c r="L13" s="39"/>
      <c r="M13" s="39"/>
      <c r="N13" s="39"/>
      <c r="O13" s="39"/>
    </row>
    <row r="14" spans="1:15" ht="30" customHeight="1">
      <c r="A14" s="39"/>
      <c r="B14" s="344" t="s">
        <v>116</v>
      </c>
      <c r="C14" s="344"/>
      <c r="D14" s="344"/>
      <c r="E14" s="344"/>
      <c r="F14" s="344"/>
      <c r="G14" s="344"/>
      <c r="H14" s="344"/>
      <c r="I14" s="344"/>
      <c r="J14" s="344"/>
      <c r="K14" s="39"/>
      <c r="L14" s="39"/>
      <c r="M14" s="39"/>
      <c r="N14" s="39"/>
      <c r="O14" s="39"/>
    </row>
    <row r="15" spans="1:15" ht="39.75" customHeight="1">
      <c r="A15" s="39"/>
      <c r="B15" s="317" t="s">
        <v>104</v>
      </c>
      <c r="C15" s="318"/>
      <c r="D15" s="11" t="s">
        <v>105</v>
      </c>
      <c r="E15" s="311" t="s">
        <v>106</v>
      </c>
      <c r="F15" s="317"/>
      <c r="G15" s="317"/>
      <c r="H15" s="317"/>
      <c r="I15" s="317"/>
      <c r="J15" s="317"/>
      <c r="K15" s="39"/>
      <c r="L15" s="39"/>
      <c r="M15" s="39"/>
      <c r="N15" s="39"/>
      <c r="O15" s="39"/>
    </row>
    <row r="16" spans="1:15" ht="34.5" customHeight="1">
      <c r="A16" s="39"/>
      <c r="B16" s="345" t="s">
        <v>78</v>
      </c>
      <c r="C16" s="346"/>
      <c r="D16" s="79">
        <v>910.08</v>
      </c>
      <c r="E16" s="347" t="s">
        <v>107</v>
      </c>
      <c r="F16" s="348"/>
      <c r="G16" s="348"/>
      <c r="H16" s="348"/>
      <c r="I16" s="348"/>
      <c r="J16" s="348"/>
      <c r="K16" s="39"/>
      <c r="L16" s="39"/>
      <c r="M16" s="39"/>
      <c r="N16" s="39"/>
      <c r="O16" s="39"/>
    </row>
    <row r="17" spans="1:15" ht="34.5" customHeight="1">
      <c r="A17" s="39"/>
      <c r="B17" s="345" t="s">
        <v>79</v>
      </c>
      <c r="C17" s="346"/>
      <c r="D17" s="79">
        <v>719.62</v>
      </c>
      <c r="E17" s="347" t="s">
        <v>108</v>
      </c>
      <c r="F17" s="348"/>
      <c r="G17" s="348"/>
      <c r="H17" s="348"/>
      <c r="I17" s="348"/>
      <c r="J17" s="348"/>
      <c r="K17" s="39"/>
      <c r="L17" s="39"/>
      <c r="M17" s="39"/>
      <c r="N17" s="39"/>
      <c r="O17" s="39"/>
    </row>
    <row r="18" spans="1:15" ht="34.5" customHeight="1">
      <c r="A18" s="39"/>
      <c r="B18" s="345" t="s">
        <v>109</v>
      </c>
      <c r="C18" s="346"/>
      <c r="D18" s="79">
        <f>'UO_MEDIA_BEN-AT'!E16</f>
        <v>247.17</v>
      </c>
      <c r="E18" s="349" t="s">
        <v>110</v>
      </c>
      <c r="F18" s="345"/>
      <c r="G18" s="345"/>
      <c r="H18" s="345"/>
      <c r="I18" s="345"/>
      <c r="J18" s="345"/>
      <c r="K18" s="39"/>
      <c r="L18" s="39"/>
      <c r="M18" s="39"/>
      <c r="N18" s="39"/>
      <c r="O18" s="39"/>
    </row>
    <row r="19" spans="1:15" ht="34.5" customHeight="1">
      <c r="A19" s="39"/>
      <c r="B19" s="345" t="s">
        <v>81</v>
      </c>
      <c r="C19" s="346"/>
      <c r="D19" s="80" t="s">
        <v>111</v>
      </c>
      <c r="E19" s="347" t="s">
        <v>112</v>
      </c>
      <c r="F19" s="348"/>
      <c r="G19" s="348"/>
      <c r="H19" s="348"/>
      <c r="I19" s="348"/>
      <c r="J19" s="348"/>
      <c r="K19" s="39"/>
      <c r="L19" s="39"/>
      <c r="M19" s="39"/>
      <c r="N19" s="39"/>
      <c r="O19" s="39"/>
    </row>
    <row r="20" spans="1:15" ht="34.5" customHeight="1">
      <c r="A20" s="39"/>
      <c r="B20" s="345" t="s">
        <v>113</v>
      </c>
      <c r="C20" s="346"/>
      <c r="D20" s="79">
        <f>IF(C11="TSE",441.88,249.4)</f>
        <v>249.4</v>
      </c>
      <c r="E20" s="349" t="s">
        <v>114</v>
      </c>
      <c r="F20" s="345"/>
      <c r="G20" s="345"/>
      <c r="H20" s="345"/>
      <c r="I20" s="345"/>
      <c r="J20" s="345"/>
      <c r="K20" s="39"/>
      <c r="L20" s="39"/>
      <c r="M20" s="39"/>
      <c r="N20" s="39"/>
      <c r="O20" s="39"/>
    </row>
    <row r="21" spans="1:15" ht="15" customHeight="1">
      <c r="A21" s="39"/>
      <c r="B21" s="81"/>
      <c r="C21" s="81"/>
      <c r="D21" s="81"/>
      <c r="E21" s="82"/>
      <c r="F21" s="82"/>
      <c r="G21" s="82"/>
      <c r="H21" s="82"/>
      <c r="I21" s="82"/>
      <c r="J21" s="82"/>
      <c r="K21" s="39"/>
      <c r="L21" s="39"/>
      <c r="M21" s="39"/>
      <c r="N21" s="39"/>
      <c r="O21" s="39"/>
    </row>
    <row r="22" spans="1:15" ht="15" customHeight="1">
      <c r="A22" s="39"/>
      <c r="B22" s="350"/>
      <c r="C22" s="350"/>
      <c r="D22" s="350"/>
      <c r="E22" s="350"/>
      <c r="F22" s="350"/>
      <c r="G22" s="350"/>
      <c r="H22" s="350"/>
      <c r="I22" s="350"/>
      <c r="J22" s="350"/>
      <c r="K22" s="39"/>
      <c r="L22" s="39"/>
      <c r="M22" s="39"/>
      <c r="N22" s="39"/>
      <c r="O22" s="39"/>
    </row>
    <row r="23" spans="1:15" ht="15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t="15" customHeight="1">
      <c r="A24" s="39"/>
      <c r="B24" s="39"/>
      <c r="C24" s="39"/>
      <c r="D24" s="39"/>
      <c r="E24" s="39"/>
      <c r="F24" s="39"/>
      <c r="G24" s="39"/>
      <c r="H24" s="83"/>
      <c r="I24" s="39"/>
      <c r="J24" s="39"/>
      <c r="K24" s="39"/>
      <c r="L24" s="39"/>
      <c r="M24" s="39"/>
      <c r="N24" s="39"/>
      <c r="O24" s="39"/>
    </row>
    <row r="25" spans="1:15" ht="15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t="15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1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1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1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t="1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QTDE_BENEFIÁRIOS_JE_por_UO</vt:lpstr>
      <vt:lpstr>VALOR_NORMA_JE_por_UO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2022-01-21T04:35:48Z</dcterms:created>
  <dcterms:modified xsi:type="dcterms:W3CDTF">2022-01-24T20:17:57Z</dcterms:modified>
</cp:coreProperties>
</file>