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 defaultThemeVersion="124226"/>
  <bookViews>
    <workbookView xWindow="0" yWindow="90" windowWidth="28755" windowHeight="12585"/>
  </bookViews>
  <sheets>
    <sheet name="QTDE_BENEFIÁRIOS_JE_por_UO" sheetId="1" r:id="rId1"/>
    <sheet name="VALOR_NORMA_JE_por_UO" sheetId="2" r:id="rId2"/>
    <sheet name="JE" sheetId="3" r:id="rId3"/>
    <sheet name="TSE" sheetId="4" r:id="rId4"/>
    <sheet name="TRE-AC" sheetId="5" r:id="rId5"/>
    <sheet name="TRE-AL" sheetId="6" r:id="rId6"/>
    <sheet name="TRE-AM" sheetId="7" r:id="rId7"/>
    <sheet name="TRE-BA" sheetId="8" r:id="rId8"/>
    <sheet name="TRE-CE" sheetId="9" r:id="rId9"/>
    <sheet name="TRE-DF" sheetId="10" r:id="rId10"/>
    <sheet name="TRE-ES" sheetId="11" r:id="rId11"/>
    <sheet name="TRE-GO" sheetId="12" r:id="rId12"/>
    <sheet name="TRE-MA" sheetId="13" r:id="rId13"/>
    <sheet name="TRE-MT" sheetId="14" r:id="rId14"/>
    <sheet name="TRE-MS" sheetId="15" r:id="rId15"/>
    <sheet name="TRE-MG" sheetId="16" r:id="rId16"/>
    <sheet name="TRE-PA" sheetId="17" r:id="rId17"/>
    <sheet name="TRE-PB" sheetId="18" r:id="rId18"/>
    <sheet name="TRE-PR" sheetId="19" r:id="rId19"/>
    <sheet name="TRE-PE" sheetId="20" r:id="rId20"/>
    <sheet name="TRE-PI" sheetId="21" r:id="rId21"/>
    <sheet name="TRE-RJ" sheetId="22" r:id="rId22"/>
    <sheet name="TRE-RN" sheetId="23" r:id="rId23"/>
    <sheet name="TRE-RS" sheetId="24" r:id="rId24"/>
    <sheet name="TRE-RO" sheetId="25" r:id="rId25"/>
    <sheet name="TRE-SC" sheetId="26" r:id="rId26"/>
    <sheet name="TRE-SP" sheetId="27" r:id="rId27"/>
    <sheet name="TRE-SE" sheetId="28" r:id="rId28"/>
    <sheet name="TRE-TO" sheetId="29" r:id="rId29"/>
    <sheet name="TRE-RR" sheetId="30" r:id="rId30"/>
    <sheet name="TRE-AP" sheetId="31" r:id="rId31"/>
  </sheets>
  <calcPr calcId="125725"/>
</workbook>
</file>

<file path=xl/calcChain.xml><?xml version="1.0" encoding="utf-8"?>
<calcChain xmlns="http://schemas.openxmlformats.org/spreadsheetml/2006/main">
  <c r="D20" i="31"/>
  <c r="J12"/>
  <c r="I12"/>
  <c r="H12"/>
  <c r="G12"/>
  <c r="F12"/>
  <c r="E12"/>
  <c r="D12"/>
  <c r="J11"/>
  <c r="D20" i="30"/>
  <c r="I12"/>
  <c r="H12"/>
  <c r="G12"/>
  <c r="F12"/>
  <c r="E12"/>
  <c r="D12"/>
  <c r="J11"/>
  <c r="J12" s="1"/>
  <c r="D20" i="29"/>
  <c r="I12"/>
  <c r="H12"/>
  <c r="G12"/>
  <c r="F12"/>
  <c r="E12"/>
  <c r="D12"/>
  <c r="J11"/>
  <c r="J12" s="1"/>
  <c r="D20" i="28"/>
  <c r="J12"/>
  <c r="I12"/>
  <c r="H12"/>
  <c r="G12"/>
  <c r="F12"/>
  <c r="E12"/>
  <c r="D12"/>
  <c r="J11"/>
  <c r="D20" i="27"/>
  <c r="J12"/>
  <c r="I12"/>
  <c r="H12"/>
  <c r="G12"/>
  <c r="F12"/>
  <c r="E12"/>
  <c r="D12"/>
  <c r="J11"/>
  <c r="D20" i="26"/>
  <c r="I12"/>
  <c r="H12"/>
  <c r="G12"/>
  <c r="F12"/>
  <c r="E12"/>
  <c r="D12"/>
  <c r="J11"/>
  <c r="J12" s="1"/>
  <c r="D20" i="25"/>
  <c r="I12"/>
  <c r="H12"/>
  <c r="G12"/>
  <c r="F12"/>
  <c r="E12"/>
  <c r="D12"/>
  <c r="J11"/>
  <c r="J12" s="1"/>
  <c r="D20" i="24"/>
  <c r="J12"/>
  <c r="I12"/>
  <c r="H12"/>
  <c r="G12"/>
  <c r="F12"/>
  <c r="E12"/>
  <c r="D12"/>
  <c r="J11"/>
  <c r="D20" i="23"/>
  <c r="J12"/>
  <c r="I12"/>
  <c r="H12"/>
  <c r="G12"/>
  <c r="F12"/>
  <c r="E12"/>
  <c r="D12"/>
  <c r="J11"/>
  <c r="D20" i="22"/>
  <c r="I12"/>
  <c r="H12"/>
  <c r="G12"/>
  <c r="F12"/>
  <c r="E12"/>
  <c r="D12"/>
  <c r="J11"/>
  <c r="J12" s="1"/>
  <c r="D20" i="21"/>
  <c r="I12"/>
  <c r="H12"/>
  <c r="G12"/>
  <c r="F12"/>
  <c r="E12"/>
  <c r="D12"/>
  <c r="J11"/>
  <c r="J12" s="1"/>
  <c r="D20" i="20"/>
  <c r="I12"/>
  <c r="H12"/>
  <c r="G12"/>
  <c r="F12"/>
  <c r="E12"/>
  <c r="D12"/>
  <c r="J11"/>
  <c r="J12" s="1"/>
  <c r="D20" i="19"/>
  <c r="J12"/>
  <c r="I12"/>
  <c r="H12"/>
  <c r="G12"/>
  <c r="F12"/>
  <c r="E12"/>
  <c r="D12"/>
  <c r="J11"/>
  <c r="D20" i="18"/>
  <c r="I12"/>
  <c r="H12"/>
  <c r="G12"/>
  <c r="F12"/>
  <c r="E12"/>
  <c r="D12"/>
  <c r="J11"/>
  <c r="J12" s="1"/>
  <c r="D20" i="17"/>
  <c r="I12"/>
  <c r="H12"/>
  <c r="G12"/>
  <c r="F12"/>
  <c r="E12"/>
  <c r="D12"/>
  <c r="J11"/>
  <c r="J12" s="1"/>
  <c r="D20" i="16"/>
  <c r="I12"/>
  <c r="H12"/>
  <c r="G12"/>
  <c r="F12"/>
  <c r="E12"/>
  <c r="D12"/>
  <c r="J11"/>
  <c r="J12" s="1"/>
  <c r="D20" i="15"/>
  <c r="J12"/>
  <c r="I12"/>
  <c r="H12"/>
  <c r="G12"/>
  <c r="F12"/>
  <c r="E12"/>
  <c r="D12"/>
  <c r="J11"/>
  <c r="D20" i="14"/>
  <c r="I12"/>
  <c r="H12"/>
  <c r="G12"/>
  <c r="F12"/>
  <c r="E12"/>
  <c r="D12"/>
  <c r="J11"/>
  <c r="J12" s="1"/>
  <c r="D20" i="13"/>
  <c r="I12"/>
  <c r="H12"/>
  <c r="G12"/>
  <c r="F12"/>
  <c r="E12"/>
  <c r="D12"/>
  <c r="J11"/>
  <c r="J12" s="1"/>
  <c r="D20" i="12"/>
  <c r="J12"/>
  <c r="I12"/>
  <c r="H12"/>
  <c r="G12"/>
  <c r="F12"/>
  <c r="E12"/>
  <c r="D12"/>
  <c r="J11"/>
  <c r="D20" i="11"/>
  <c r="J12"/>
  <c r="I12"/>
  <c r="H12"/>
  <c r="G12"/>
  <c r="F12"/>
  <c r="E12"/>
  <c r="D12"/>
  <c r="J11"/>
  <c r="D20" i="10"/>
  <c r="I12"/>
  <c r="H12"/>
  <c r="G12"/>
  <c r="F12"/>
  <c r="E12"/>
  <c r="D12"/>
  <c r="J11"/>
  <c r="J12" s="1"/>
  <c r="D20" i="9"/>
  <c r="I12"/>
  <c r="H12"/>
  <c r="G12"/>
  <c r="F12"/>
  <c r="E12"/>
  <c r="D12"/>
  <c r="J11"/>
  <c r="J12" s="1"/>
  <c r="D20" i="8"/>
  <c r="I12"/>
  <c r="H12"/>
  <c r="G12"/>
  <c r="F12"/>
  <c r="E12"/>
  <c r="D12"/>
  <c r="J11"/>
  <c r="J12" s="1"/>
  <c r="D20" i="7"/>
  <c r="J12"/>
  <c r="I12"/>
  <c r="H12"/>
  <c r="G12"/>
  <c r="F12"/>
  <c r="E12"/>
  <c r="D12"/>
  <c r="J11"/>
  <c r="D20" i="6"/>
  <c r="I12"/>
  <c r="H12"/>
  <c r="G12"/>
  <c r="F12"/>
  <c r="E12"/>
  <c r="D12"/>
  <c r="J11"/>
  <c r="J12" s="1"/>
  <c r="D20" i="5"/>
  <c r="I12"/>
  <c r="H12"/>
  <c r="G12"/>
  <c r="F12"/>
  <c r="E12"/>
  <c r="D12"/>
  <c r="J11"/>
  <c r="J12" s="1"/>
  <c r="D20" i="4"/>
  <c r="I12"/>
  <c r="H12"/>
  <c r="G12"/>
  <c r="F12"/>
  <c r="E12"/>
  <c r="D12"/>
  <c r="J11"/>
  <c r="J12" s="1"/>
  <c r="G12" i="3"/>
  <c r="I11"/>
  <c r="I12" s="1"/>
  <c r="H11"/>
  <c r="H12" s="1"/>
  <c r="F11"/>
  <c r="F12" s="1"/>
  <c r="E11"/>
  <c r="E12" s="1"/>
  <c r="D11"/>
  <c r="D12" s="1"/>
  <c r="F40" i="2"/>
  <c r="J38" i="1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E39"/>
  <c r="J14"/>
  <c r="D39"/>
  <c r="J13"/>
  <c r="J12"/>
  <c r="I39"/>
  <c r="H39"/>
  <c r="G39"/>
  <c r="F39"/>
  <c r="J11" i="3" l="1"/>
  <c r="J12" s="1"/>
  <c r="J11" i="1"/>
  <c r="J39" s="1"/>
</calcChain>
</file>

<file path=xl/sharedStrings.xml><?xml version="1.0" encoding="utf-8"?>
<sst xmlns="http://schemas.openxmlformats.org/spreadsheetml/2006/main" count="1357" uniqueCount="111">
  <si>
    <t>PODER JUDICIÁRIO</t>
  </si>
  <si>
    <t>ÓRGÃO:</t>
  </si>
  <si>
    <t>JUSTIÇA ELEITORAL</t>
  </si>
  <si>
    <t>UNIDADE:</t>
  </si>
  <si>
    <t>CONSOLIDADO -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</si>
  <si>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</si>
  <si>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</si>
  <si>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</si>
  <si>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</si>
  <si>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</si>
  <si>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</si>
  <si>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</si>
  <si>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</si>
  <si>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</si>
  <si>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</si>
  <si>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</si>
  <si>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</si>
  <si>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</si>
  <si>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</si>
  <si>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</si>
  <si>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</si>
  <si>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</si>
  <si>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</si>
  <si>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</si>
  <si>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</si>
  <si>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</si>
  <si>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</si>
  <si>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</si>
  <si>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</si>
  <si>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</si>
  <si>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</si>
  <si>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</si>
  <si>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</si>
  <si>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</si>
  <si>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</si>
  <si>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</si>
  <si>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</si>
  <si>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</si>
  <si>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</si>
  <si>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</si>
  <si>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</si>
  <si>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</si>
  <si>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</si>
  <si>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</si>
  <si>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</si>
  <si>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</si>
  <si>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</si>
  <si>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</si>
  <si>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</si>
  <si>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</si>
  <si>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</si>
  <si>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</si>
  <si>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</si>
  <si>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</si>
  <si>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</si>
  <si>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</si>
  <si>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</si>
  <si>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</si>
  <si>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</si>
  <si>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</si>
  <si>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</si>
  <si>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</si>
  <si>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</si>
  <si>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</si>
  <si>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</si>
  <si>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</si>
  <si>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</si>
  <si>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</si>
  <si>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</si>
  <si>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</si>
  <si>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</si>
  <si>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</si>
  <si>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</si>
  <si>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</si>
  <si>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</si>
  <si>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</si>
  <si>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1. Os dados estão de acordo com o informado pelos Tribunais Eleitorais no período compreendido entre 15.1.2020 a 22.1.2020 e publicados nos respectivos sítios eletrônicos.</t>
  </si>
  <si>
    <t>CONSOLIDADO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</si>
  <si>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</si>
  <si>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</si>
  <si>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</si>
  <si>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</si>
  <si>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</t>
  </si>
  <si>
    <t>EXAMES PERIÓDICOS</t>
  </si>
  <si>
    <r>
      <rPr>
        <sz val="14"/>
        <color rgb="FF000000"/>
        <rFont val="Arial"/>
        <family val="2"/>
      </rPr>
      <t>JE</t>
    </r>
    <r>
      <rPr>
        <vertAlign val="superscript"/>
        <sz val="14"/>
        <color rgb="FF000000"/>
        <rFont val="Arial"/>
        <family val="2"/>
      </rPr>
      <t>1</t>
    </r>
  </si>
  <si>
    <r>
      <rPr>
        <b/>
        <sz val="13"/>
        <color rgb="FF000000"/>
        <rFont val="Arial"/>
        <family val="2"/>
      </rPr>
      <t>Descrição da Legislação</t>
    </r>
    <r>
      <rPr>
        <vertAlign val="superscript"/>
        <sz val="13"/>
        <color rgb="FF000000"/>
        <rFont val="Arial"/>
        <family val="2"/>
      </rPr>
      <t>2</t>
    </r>
  </si>
  <si>
    <r>
      <rPr>
        <b/>
        <sz val="13"/>
        <color rgb="FF000000"/>
        <rFont val="Arial"/>
        <family val="2"/>
      </rPr>
      <t>Ato normativo</t>
    </r>
    <r>
      <rPr>
        <b/>
        <vertAlign val="superscript"/>
        <sz val="13"/>
        <color rgb="FF000000"/>
        <rFont val="Arial"/>
        <family val="2"/>
      </rPr>
      <t>3</t>
    </r>
    <r>
      <rPr>
        <sz val="13"/>
        <color rgb="FF000000"/>
        <rFont val="Arial"/>
        <family val="2"/>
      </rPr>
      <t>:
Portaria Conjunta nº1/2018 (R$910,08)</t>
    </r>
  </si>
  <si>
    <r>
      <rPr>
        <b/>
        <sz val="13"/>
        <color rgb="FF000000"/>
        <rFont val="Arial"/>
        <family val="2"/>
      </rPr>
      <t>Ato normativo</t>
    </r>
    <r>
      <rPr>
        <b/>
        <vertAlign val="superscript"/>
        <sz val="13"/>
        <color rgb="FF000000"/>
        <rFont val="Arial"/>
        <family val="2"/>
      </rPr>
      <t>3</t>
    </r>
    <r>
      <rPr>
        <sz val="13"/>
        <color rgb="FF000000"/>
        <rFont val="Arial"/>
        <family val="2"/>
      </rPr>
      <t>:
Portaria Conjunta nº1/2018 (R$719,62)</t>
    </r>
  </si>
  <si>
    <r>
      <rPr>
        <b/>
        <sz val="13"/>
        <color rgb="FF000000"/>
        <rFont val="Arial"/>
        <family val="2"/>
      </rPr>
      <t>Não há ato legal</t>
    </r>
    <r>
      <rPr>
        <sz val="13"/>
        <color rgb="FF000000"/>
        <rFont val="Arial"/>
        <family val="2"/>
      </rPr>
      <t>.
Utilização do valor médio realizado no âmbito de cada Tribunal e da Justiça Eleitoral.</t>
    </r>
  </si>
  <si>
    <t>-</t>
  </si>
  <si>
    <r>
      <rPr>
        <b/>
        <sz val="13"/>
        <color rgb="FF000000"/>
        <rFont val="Arial"/>
        <family val="2"/>
      </rPr>
      <t>Não há ato legal</t>
    </r>
    <r>
      <rPr>
        <sz val="13"/>
        <color rgb="FF000000"/>
        <rFont val="Arial"/>
        <family val="2"/>
      </rPr>
      <t>.
Utilização do valor per capita definido como base de projeção, conforme orientação da Secretaria de Orçamento Federal (SOF/MP).</t>
    </r>
  </si>
  <si>
    <t>1) Utilização do valor médio realizado no âmbito da Justiça Eleitoral, considerado o valor total executado até agosto de 2019 pelo total de beneficiários de auxílio-transporte dessa Justiça Especializada.</t>
  </si>
  <si>
    <t>2) A legislação se aplica a todos os órgãos que compõem a Justiça Eleitoral.</t>
  </si>
  <si>
    <t>3) Encontra-se vigente no âmbito da Justiça Eleitoral a Portaria Conjunta nº 1, de 1º.6.2018, que altera os valores per capita de auxílio alimentação e de assistência pré-escolar, a serem praticados a partir do exercício financeiro de 2018, para R$910,08 e R$719,62, respectivamente.</t>
  </si>
  <si>
    <t>4) A média de execução do Tribunal Regional Eleitoral da Bahia - TRE/BA considerou os valores liquidados de janeiro a dezembro de 2019, apurados com base em consulta realizada no sistema Tesouro Gerencial em 21.1.2020. O valor do Regional foi decorrente de decisão judicial, a qual ampliou a concessão do benefício Auxílio Transporte a todos os servidores do TRE/BA e, consequentemente, a média mensal per capita para R$ 1.093,53. Ressalta-se que tal decisão ocasionou necessidade de suplementação de crédito a partir de fevereiro/2019, a qual foi viabilizada parcialmente por meio da Portaria TSE nº 352/2019.</t>
  </si>
  <si>
    <t>5) Os dados estão de acordo com o informado pelos Tribunais Eleitorais no período compreendido entre 15.1.2020 a 22.1.2020 e publicados nos respectivos sítios eletrônicos.</t>
  </si>
  <si>
    <t>DEZEMBRO</t>
  </si>
  <si>
    <t>2019</t>
  </si>
  <si>
    <t>JE</t>
  </si>
  <si>
    <r>
      <rPr>
        <sz val="10"/>
        <color rgb="FF000000"/>
        <rFont val="Arial"/>
        <family val="2"/>
      </rPr>
      <t xml:space="preserve"> Descrição do ato legal que define os valores unitários (</t>
    </r>
    <r>
      <rPr>
        <i/>
        <sz val="12"/>
        <color rgb="FF000000"/>
        <rFont val="Arial"/>
        <family val="2"/>
      </rPr>
      <t>per capita</t>
    </r>
    <r>
      <rPr>
        <sz val="12"/>
        <color rgb="FF000000"/>
        <rFont val="Arial"/>
        <family val="2"/>
      </rPr>
      <t>) dos benefícios assistenciais:</t>
    </r>
  </si>
  <si>
    <t>BENEFÍCIO</t>
  </si>
  <si>
    <t>VALOR PER
CAPITA (R$ 1,00)</t>
  </si>
  <si>
    <t>DESCRIÇÃO DA LEGISLAÇÃO</t>
  </si>
  <si>
    <t>Portaria Conjunta nº 1/2018 (R$910,08)</t>
  </si>
  <si>
    <t>Portaria Conjunta nº 1/2018 (R$719,62)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</si>
  <si>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</si>
  <si>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</si>
  <si>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</si>
  <si>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</si>
  <si>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r>
      <rPr>
        <sz val="10"/>
        <color rgb="FF000000"/>
        <rFont val="Arial"/>
        <family val="2"/>
      </rPr>
      <t xml:space="preserve"> Descrição do ato legal que define os valores unitários (</t>
    </r>
    <r>
      <rPr>
        <i/>
        <sz val="10"/>
        <color rgb="FF000000"/>
        <rFont val="Arial"/>
        <family val="2"/>
      </rPr>
      <t>per capita</t>
    </r>
    <r>
      <rPr>
        <sz val="10"/>
        <color rgb="FF000000"/>
        <rFont val="Arial"/>
        <family val="2"/>
      </rPr>
      <t>) dos benefícios assistenciais:</t>
    </r>
  </si>
  <si>
    <t>Nota(s):</t>
  </si>
</sst>
</file>

<file path=xl/styles.xml><?xml version="1.0" encoding="utf-8"?>
<styleSheet xmlns="http://schemas.openxmlformats.org/spreadsheetml/2006/main">
  <numFmts count="16">
    <numFmt numFmtId="43" formatCode="_(* #,##0.00_);_(* \(#,##0.00\);_(* &quot;-&quot;??_);_(@_)"/>
    <numFmt numFmtId="164" formatCode="_-* #,##0_-;\-* #,##0_-;_-* &quot;-&quot;??_-;_-@_-"/>
    <numFmt numFmtId="165" formatCode="_-* #,##0_-;\-* #,##0_-;_-* \-??_-;_-@_-"/>
    <numFmt numFmtId="166" formatCode="_-* #,##0.00_-;\-* #,##0.00_-;_-* &quot;-&quot;??_-;_-@_-"/>
    <numFmt numFmtId="167" formatCode="%#,#00"/>
    <numFmt numFmtId="168" formatCode="_(* #,##0.00_);_(* \(#,##0.00\);_(* \-??_);_(@_)"/>
    <numFmt numFmtId="169" formatCode="mm/yy"/>
    <numFmt numFmtId="170" formatCode="_([$€-2]* #,##0.00_);_([$€-2]* \(#,##0.00\);_([$€-2]* \-??_)"/>
    <numFmt numFmtId="171" formatCode="General_)"/>
    <numFmt numFmtId="172" formatCode="_([$€-2]* #,##0.00_);_([$€-2]* \(#,##0.00\);_([$€-2]* &quot;-&quot;??_)"/>
    <numFmt numFmtId="173" formatCode="yyyy\:mm"/>
    <numFmt numFmtId="174" formatCode="_-* #,##0.00_-;\-* #,##0.00_-;_-* \-??_-;_-@_-"/>
    <numFmt numFmtId="175" formatCode="_(&quot;R$ &quot;* #,##0.00_);_(&quot;R$ &quot;* \(#,##0.00\);_(&quot;R$ &quot;* \-??_);_(@_)"/>
    <numFmt numFmtId="176" formatCode="0.000000"/>
    <numFmt numFmtId="177" formatCode="0.000"/>
    <numFmt numFmtId="178" formatCode="_(* #,##0_);_(* \(#,##0\);_(* \-??_);_(@_)"/>
  </numFmts>
  <fonts count="46">
    <font>
      <sz val="10"/>
      <color rgb="FF000000"/>
      <name val="Arial"/>
      <family val="2"/>
    </font>
    <font>
      <sz val="10"/>
      <color rgb="FF000000"/>
      <name val="Arial"/>
      <family val="2"/>
    </font>
    <font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b/>
      <sz val="18"/>
      <color rgb="FF000000"/>
      <name val="Arial"/>
      <family val="2"/>
    </font>
    <font>
      <sz val="12"/>
      <color rgb="FF000000"/>
      <name val="Arial"/>
      <family val="2"/>
    </font>
    <font>
      <sz val="9"/>
      <color rgb="FF000000"/>
      <name val="Arial"/>
      <family val="2"/>
    </font>
    <font>
      <sz val="9"/>
      <color rgb="FFFF0000"/>
      <name val="Arial"/>
      <family val="2"/>
    </font>
    <font>
      <b/>
      <sz val="12"/>
      <color rgb="FF000000"/>
      <name val="Arial"/>
      <family val="2"/>
    </font>
    <font>
      <b/>
      <sz val="9"/>
      <color rgb="FF000000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vertAlign val="superscript"/>
      <sz val="14"/>
      <color rgb="FF000000"/>
      <name val="Arial"/>
      <family val="2"/>
    </font>
    <font>
      <b/>
      <sz val="13"/>
      <color rgb="FF000000"/>
      <name val="Arial"/>
      <family val="2"/>
    </font>
    <font>
      <vertAlign val="superscript"/>
      <sz val="13"/>
      <color rgb="FF000000"/>
      <name val="Arial"/>
      <family val="2"/>
    </font>
    <font>
      <sz val="13"/>
      <color rgb="FF000000"/>
      <name val="Arial"/>
      <family val="2"/>
    </font>
    <font>
      <b/>
      <vertAlign val="superscript"/>
      <sz val="13"/>
      <color rgb="FF000000"/>
      <name val="Arial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sz val="1"/>
      <color rgb="FF000000"/>
      <name val="Courier New"/>
      <family val="3"/>
    </font>
    <font>
      <sz val="12"/>
      <color rgb="FF000000"/>
      <name val="Times New Roman"/>
      <family val="1"/>
    </font>
    <font>
      <sz val="11"/>
      <color rgb="FF993300"/>
      <name val="Calibri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i/>
      <sz val="12"/>
      <color rgb="FF000000"/>
      <name val="Times New Roman"/>
      <family val="1"/>
    </font>
    <font>
      <sz val="11"/>
      <color rgb="FFFF9900"/>
      <name val="Calibri"/>
      <family val="2"/>
    </font>
    <font>
      <sz val="7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1"/>
      <color rgb="FF333333"/>
      <name val="Calibri"/>
      <family val="2"/>
    </font>
    <font>
      <i/>
      <sz val="11"/>
      <color rgb="FF808080"/>
      <name val="Calibri"/>
      <family val="2"/>
    </font>
    <font>
      <i/>
      <sz val="1"/>
      <color rgb="FF000000"/>
      <name val="Courier New"/>
      <family val="3"/>
    </font>
    <font>
      <b/>
      <sz val="15"/>
      <color rgb="FF003366"/>
      <name val="Calibri"/>
      <family val="2"/>
    </font>
    <font>
      <b/>
      <sz val="11"/>
      <color rgb="FF003366"/>
      <name val="Calibri"/>
      <family val="2"/>
    </font>
    <font>
      <b/>
      <sz val="13"/>
      <color rgb="FF003366"/>
      <name val="Calibri"/>
      <family val="2"/>
    </font>
    <font>
      <sz val="11"/>
      <color rgb="FF008000"/>
      <name val="Calibri"/>
      <family val="2"/>
    </font>
    <font>
      <sz val="11"/>
      <color rgb="FF333399"/>
      <name val="Calibri"/>
      <family val="2"/>
    </font>
    <font>
      <b/>
      <sz val="18"/>
      <color rgb="FF003366"/>
      <name val="Cambria"/>
      <family val="1"/>
    </font>
    <font>
      <sz val="11"/>
      <color rgb="FF800080"/>
      <name val="Calibri"/>
      <family val="2"/>
    </font>
    <font>
      <b/>
      <sz val="11"/>
      <color rgb="FFFFFFFF"/>
      <name val="Calibri"/>
      <family val="2"/>
    </font>
    <font>
      <sz val="10"/>
      <color rgb="FF000000"/>
      <name val="Courier New"/>
      <family val="3"/>
    </font>
    <font>
      <b/>
      <sz val="18"/>
      <color rgb="FF333399"/>
      <name val="Cambria"/>
      <family val="1"/>
    </font>
    <font>
      <b/>
      <sz val="10"/>
      <color rgb="FF000000"/>
      <name val="Arial"/>
      <family val="2"/>
    </font>
    <font>
      <i/>
      <sz val="12"/>
      <color rgb="FF000000"/>
      <name val="Arial"/>
      <family val="2"/>
    </font>
    <font>
      <i/>
      <sz val="10"/>
      <color rgb="FF000000"/>
      <name val="Arial"/>
      <family val="2"/>
    </font>
    <font>
      <sz val="9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BFBFBF"/>
        <bgColor rgb="FF00000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FFFF99"/>
        <bgColor rgb="FFFFFFCC"/>
      </patternFill>
    </fill>
    <fill>
      <patternFill patternType="solid">
        <fgColor rgb="FFCCCCFF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800080"/>
        <bgColor rgb="FF800080"/>
      </patternFill>
    </fill>
    <fill>
      <patternFill patternType="solid">
        <fgColor rgb="FFFFCC99"/>
        <bgColor rgb="FFC0C0C0"/>
      </patternFill>
    </fill>
    <fill>
      <patternFill patternType="solid">
        <fgColor rgb="FFFF9900"/>
        <bgColor rgb="FFFFCC00"/>
      </patternFill>
    </fill>
    <fill>
      <patternFill patternType="solid">
        <fgColor rgb="FFFF0000"/>
        <bgColor rgb="FF993300"/>
      </patternFill>
    </fill>
    <fill>
      <patternFill patternType="solid">
        <fgColor rgb="FFCCFFFF"/>
        <bgColor rgb="FFCCFFFF"/>
      </patternFill>
    </fill>
    <fill>
      <patternFill patternType="solid">
        <fgColor rgb="FFFFCC00"/>
        <bgColor rgb="FFFFFF00"/>
      </patternFill>
    </fill>
    <fill>
      <patternFill patternType="solid">
        <fgColor rgb="FFFF6600"/>
        <b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FF8080"/>
        <bgColor rgb="FFFF99CC"/>
      </patternFill>
    </fill>
    <fill>
      <patternFill patternType="solid">
        <fgColor rgb="FF333399"/>
        <bgColor rgb="FF003366"/>
      </patternFill>
    </fill>
    <fill>
      <patternFill patternType="solid">
        <fgColor rgb="FFFF99CC"/>
        <bgColor rgb="FFFF8080"/>
      </patternFill>
    </fill>
    <fill>
      <patternFill patternType="solid">
        <fgColor rgb="FF00FF00"/>
        <bgColor rgb="FF33CCCC"/>
      </patternFill>
    </fill>
    <fill>
      <patternFill patternType="solid">
        <fgColor rgb="FF969696"/>
        <bgColor rgb="FF808080"/>
      </patternFill>
    </fill>
    <fill>
      <patternFill patternType="solid">
        <fgColor rgb="FF0066CC"/>
        <bgColor rgb="FF008080"/>
      </patternFill>
    </fill>
    <fill>
      <patternFill patternType="solid">
        <fgColor rgb="FF339966"/>
        <bgColor rgb="FF008080"/>
      </patternFill>
    </fill>
  </fills>
  <borders count="4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rgb="FF000000"/>
      </top>
      <bottom/>
      <diagonal/>
    </border>
  </borders>
  <cellStyleXfs count="227">
    <xf numFmtId="0" fontId="0" fillId="0" borderId="0"/>
    <xf numFmtId="0" fontId="18" fillId="0" borderId="0"/>
    <xf numFmtId="0" fontId="19" fillId="5" borderId="0"/>
    <xf numFmtId="167" fontId="20" fillId="0" borderId="0">
      <protection locked="0"/>
    </xf>
    <xf numFmtId="168" fontId="1" fillId="0" borderId="0"/>
    <xf numFmtId="0" fontId="21" fillId="0" borderId="27">
      <alignment horizontal="center"/>
    </xf>
    <xf numFmtId="0" fontId="19" fillId="6" borderId="0"/>
    <xf numFmtId="0" fontId="19" fillId="6" borderId="0"/>
    <xf numFmtId="43" fontId="1" fillId="0" borderId="0"/>
    <xf numFmtId="0" fontId="22" fillId="7" borderId="0"/>
    <xf numFmtId="0" fontId="19" fillId="8" borderId="0"/>
    <xf numFmtId="0" fontId="19" fillId="3" borderId="0"/>
    <xf numFmtId="0" fontId="19" fillId="9" borderId="0"/>
    <xf numFmtId="0" fontId="23" fillId="10" borderId="0"/>
    <xf numFmtId="0" fontId="19" fillId="0" borderId="0"/>
    <xf numFmtId="0" fontId="19" fillId="0" borderId="0"/>
    <xf numFmtId="169" fontId="19" fillId="0" borderId="0"/>
    <xf numFmtId="0" fontId="19" fillId="0" borderId="0"/>
    <xf numFmtId="0" fontId="24" fillId="3" borderId="28"/>
    <xf numFmtId="43" fontId="1" fillId="0" borderId="0"/>
    <xf numFmtId="43" fontId="1" fillId="0" borderId="0"/>
    <xf numFmtId="43" fontId="1" fillId="0" borderId="0"/>
    <xf numFmtId="43" fontId="1" fillId="0" borderId="0"/>
    <xf numFmtId="168" fontId="1" fillId="0" borderId="0"/>
    <xf numFmtId="43" fontId="1" fillId="0" borderId="0"/>
    <xf numFmtId="43" fontId="1" fillId="0" borderId="0"/>
    <xf numFmtId="168" fontId="1" fillId="0" borderId="0"/>
    <xf numFmtId="168" fontId="1" fillId="0" borderId="0"/>
    <xf numFmtId="0" fontId="19" fillId="11" borderId="0"/>
    <xf numFmtId="0" fontId="25" fillId="0" borderId="29">
      <alignment horizontal="center"/>
    </xf>
    <xf numFmtId="0" fontId="23" fillId="12" borderId="0"/>
    <xf numFmtId="0" fontId="23" fillId="13" borderId="0"/>
    <xf numFmtId="170" fontId="1" fillId="0" borderId="0"/>
    <xf numFmtId="168" fontId="19" fillId="0" borderId="0"/>
    <xf numFmtId="0" fontId="19" fillId="14" borderId="0"/>
    <xf numFmtId="0" fontId="26" fillId="0" borderId="30"/>
    <xf numFmtId="0" fontId="19" fillId="5" borderId="0"/>
    <xf numFmtId="0" fontId="19" fillId="5" borderId="0"/>
    <xf numFmtId="0" fontId="19" fillId="6" borderId="0"/>
    <xf numFmtId="0" fontId="19" fillId="15" borderId="0"/>
    <xf numFmtId="171" fontId="27" fillId="0" borderId="0">
      <alignment horizontal="right"/>
    </xf>
    <xf numFmtId="0" fontId="23" fillId="12" borderId="0"/>
    <xf numFmtId="0" fontId="23" fillId="12" borderId="0"/>
    <xf numFmtId="2" fontId="19" fillId="0" borderId="0"/>
    <xf numFmtId="0" fontId="19" fillId="0" borderId="0"/>
    <xf numFmtId="0" fontId="23" fillId="13" borderId="0"/>
    <xf numFmtId="0" fontId="19" fillId="15" borderId="0"/>
    <xf numFmtId="166" fontId="1" fillId="0" borderId="0"/>
    <xf numFmtId="0" fontId="19" fillId="11" borderId="0"/>
    <xf numFmtId="168" fontId="1" fillId="0" borderId="0"/>
    <xf numFmtId="0" fontId="28" fillId="0" borderId="22"/>
    <xf numFmtId="9" fontId="19" fillId="0" borderId="0"/>
    <xf numFmtId="9" fontId="1" fillId="0" borderId="0"/>
    <xf numFmtId="9" fontId="1" fillId="0" borderId="0"/>
    <xf numFmtId="9" fontId="1" fillId="0" borderId="0"/>
    <xf numFmtId="9" fontId="19" fillId="0" borderId="0"/>
    <xf numFmtId="0" fontId="23" fillId="16" borderId="0"/>
    <xf numFmtId="43" fontId="1" fillId="0" borderId="0"/>
    <xf numFmtId="43" fontId="1" fillId="0" borderId="0"/>
    <xf numFmtId="2" fontId="19" fillId="0" borderId="0"/>
    <xf numFmtId="0" fontId="23" fillId="12" borderId="0"/>
    <xf numFmtId="0" fontId="29" fillId="3" borderId="31"/>
    <xf numFmtId="0" fontId="29" fillId="3" borderId="31"/>
    <xf numFmtId="43" fontId="1" fillId="0" borderId="0"/>
    <xf numFmtId="0" fontId="19" fillId="5" borderId="0"/>
    <xf numFmtId="43" fontId="1" fillId="0" borderId="0"/>
    <xf numFmtId="0" fontId="24" fillId="3" borderId="28"/>
    <xf numFmtId="0" fontId="30" fillId="0" borderId="0"/>
    <xf numFmtId="2" fontId="31" fillId="0" borderId="0">
      <protection locked="0"/>
    </xf>
    <xf numFmtId="0" fontId="24" fillId="3" borderId="28"/>
    <xf numFmtId="0" fontId="24" fillId="3" borderId="28"/>
    <xf numFmtId="2" fontId="20" fillId="0" borderId="0">
      <protection locked="0"/>
    </xf>
    <xf numFmtId="0" fontId="29" fillId="3" borderId="31"/>
    <xf numFmtId="0" fontId="32" fillId="0" borderId="32"/>
    <xf numFmtId="172" fontId="1" fillId="0" borderId="0"/>
    <xf numFmtId="0" fontId="33" fillId="0" borderId="0"/>
    <xf numFmtId="0" fontId="34" fillId="0" borderId="33"/>
    <xf numFmtId="43" fontId="1" fillId="0" borderId="0"/>
    <xf numFmtId="0" fontId="19" fillId="14" borderId="0"/>
    <xf numFmtId="0" fontId="33" fillId="0" borderId="34"/>
    <xf numFmtId="0" fontId="34" fillId="0" borderId="33"/>
    <xf numFmtId="43" fontId="19" fillId="0" borderId="0"/>
    <xf numFmtId="168" fontId="1" fillId="0" borderId="0"/>
    <xf numFmtId="0" fontId="35" fillId="9" borderId="0"/>
    <xf numFmtId="0" fontId="36" fillId="11" borderId="28"/>
    <xf numFmtId="0" fontId="23" fillId="17" borderId="0"/>
    <xf numFmtId="0" fontId="36" fillId="11" borderId="28"/>
    <xf numFmtId="43" fontId="1" fillId="0" borderId="0"/>
    <xf numFmtId="166" fontId="1" fillId="0" borderId="0"/>
    <xf numFmtId="0" fontId="23" fillId="13" borderId="0"/>
    <xf numFmtId="168" fontId="1" fillId="0" borderId="0"/>
    <xf numFmtId="9" fontId="1" fillId="0" borderId="0"/>
    <xf numFmtId="9" fontId="1" fillId="0" borderId="0"/>
    <xf numFmtId="0" fontId="37" fillId="0" borderId="0"/>
    <xf numFmtId="0" fontId="19" fillId="18" borderId="0"/>
    <xf numFmtId="0" fontId="19" fillId="18" borderId="0"/>
    <xf numFmtId="0" fontId="19" fillId="11" borderId="0"/>
    <xf numFmtId="0" fontId="19" fillId="3" borderId="0"/>
    <xf numFmtId="0" fontId="23" fillId="19" borderId="0"/>
    <xf numFmtId="0" fontId="36" fillId="11" borderId="28"/>
    <xf numFmtId="0" fontId="19" fillId="20" borderId="0"/>
    <xf numFmtId="0" fontId="19" fillId="0" borderId="0"/>
    <xf numFmtId="0" fontId="19" fillId="5" borderId="0"/>
    <xf numFmtId="0" fontId="23" fillId="19" borderId="0"/>
    <xf numFmtId="168" fontId="1" fillId="0" borderId="0"/>
    <xf numFmtId="0" fontId="19" fillId="11" borderId="0"/>
    <xf numFmtId="0" fontId="23" fillId="19" borderId="0"/>
    <xf numFmtId="0" fontId="19" fillId="20" borderId="0"/>
    <xf numFmtId="0" fontId="26" fillId="0" borderId="30"/>
    <xf numFmtId="0" fontId="23" fillId="17" borderId="0"/>
    <xf numFmtId="0" fontId="35" fillId="9" borderId="0"/>
    <xf numFmtId="0" fontId="33" fillId="0" borderId="34"/>
    <xf numFmtId="0" fontId="19" fillId="21" borderId="0"/>
    <xf numFmtId="0" fontId="1" fillId="2" borderId="35"/>
    <xf numFmtId="168" fontId="1" fillId="0" borderId="0"/>
    <xf numFmtId="0" fontId="1" fillId="2" borderId="35"/>
    <xf numFmtId="166" fontId="19" fillId="0" borderId="0"/>
    <xf numFmtId="0" fontId="38" fillId="20" borderId="0"/>
    <xf numFmtId="0" fontId="1" fillId="2" borderId="35"/>
    <xf numFmtId="0" fontId="19" fillId="0" borderId="0"/>
    <xf numFmtId="0" fontId="23" fillId="10" borderId="0"/>
    <xf numFmtId="173" fontId="19" fillId="0" borderId="0"/>
    <xf numFmtId="43" fontId="19" fillId="0" borderId="0"/>
    <xf numFmtId="0" fontId="19" fillId="20" borderId="0"/>
    <xf numFmtId="168" fontId="1" fillId="0" borderId="0"/>
    <xf numFmtId="43" fontId="19" fillId="0" borderId="0"/>
    <xf numFmtId="0" fontId="39" fillId="22" borderId="36"/>
    <xf numFmtId="168" fontId="1" fillId="0" borderId="0"/>
    <xf numFmtId="0" fontId="19" fillId="8" borderId="0"/>
    <xf numFmtId="43" fontId="19" fillId="0" borderId="0"/>
    <xf numFmtId="0" fontId="40" fillId="0" borderId="0"/>
    <xf numFmtId="0" fontId="38" fillId="20" borderId="0"/>
    <xf numFmtId="0" fontId="37" fillId="0" borderId="0"/>
    <xf numFmtId="0" fontId="37" fillId="0" borderId="0"/>
    <xf numFmtId="0" fontId="18" fillId="0" borderId="0"/>
    <xf numFmtId="0" fontId="19" fillId="0" borderId="0"/>
    <xf numFmtId="0" fontId="21" fillId="0" borderId="27">
      <alignment horizontal="center"/>
    </xf>
    <xf numFmtId="0" fontId="19" fillId="0" borderId="0"/>
    <xf numFmtId="0" fontId="23" fillId="23" borderId="0"/>
    <xf numFmtId="0" fontId="19" fillId="5" borderId="0"/>
    <xf numFmtId="0" fontId="23" fillId="24" borderId="0"/>
    <xf numFmtId="0" fontId="19" fillId="14" borderId="0"/>
    <xf numFmtId="168" fontId="1" fillId="0" borderId="0"/>
    <xf numFmtId="0" fontId="19" fillId="15" borderId="0"/>
    <xf numFmtId="0" fontId="19" fillId="20" borderId="0"/>
    <xf numFmtId="0" fontId="19" fillId="15" borderId="0"/>
    <xf numFmtId="0" fontId="19" fillId="15" borderId="0"/>
    <xf numFmtId="0" fontId="23" fillId="21" borderId="0"/>
    <xf numFmtId="0" fontId="19" fillId="6" borderId="0"/>
    <xf numFmtId="0" fontId="33" fillId="0" borderId="34"/>
    <xf numFmtId="0" fontId="28" fillId="0" borderId="37"/>
    <xf numFmtId="0" fontId="23" fillId="10" borderId="0"/>
    <xf numFmtId="166" fontId="19" fillId="0" borderId="0"/>
    <xf numFmtId="174" fontId="1" fillId="0" borderId="0"/>
    <xf numFmtId="0" fontId="23" fillId="17" borderId="0"/>
    <xf numFmtId="168" fontId="1" fillId="0" borderId="0"/>
    <xf numFmtId="0" fontId="32" fillId="0" borderId="32"/>
    <xf numFmtId="174" fontId="1" fillId="0" borderId="0"/>
    <xf numFmtId="0" fontId="23" fillId="17" borderId="0"/>
    <xf numFmtId="168" fontId="1" fillId="0" borderId="0"/>
    <xf numFmtId="0" fontId="19" fillId="14" borderId="0"/>
    <xf numFmtId="0" fontId="19" fillId="14" borderId="0"/>
    <xf numFmtId="0" fontId="18" fillId="0" borderId="0"/>
    <xf numFmtId="0" fontId="18" fillId="0" borderId="0"/>
    <xf numFmtId="0" fontId="18" fillId="0" borderId="0"/>
    <xf numFmtId="0" fontId="26" fillId="0" borderId="30"/>
    <xf numFmtId="0" fontId="26" fillId="0" borderId="30"/>
    <xf numFmtId="0" fontId="26" fillId="0" borderId="30"/>
    <xf numFmtId="10" fontId="19" fillId="0" borderId="0"/>
    <xf numFmtId="0" fontId="34" fillId="0" borderId="33"/>
    <xf numFmtId="0" fontId="34" fillId="0" borderId="33"/>
    <xf numFmtId="0" fontId="23" fillId="13" borderId="0"/>
    <xf numFmtId="0" fontId="34" fillId="0" borderId="33"/>
    <xf numFmtId="0" fontId="41" fillId="0" borderId="0"/>
    <xf numFmtId="0" fontId="23" fillId="17" borderId="0"/>
    <xf numFmtId="0" fontId="23" fillId="17" borderId="0"/>
    <xf numFmtId="0" fontId="19" fillId="20" borderId="0"/>
    <xf numFmtId="0" fontId="19" fillId="20" borderId="0"/>
    <xf numFmtId="0" fontId="19" fillId="6" borderId="0"/>
    <xf numFmtId="0" fontId="19" fillId="20" borderId="0"/>
    <xf numFmtId="0" fontId="19" fillId="5" borderId="0"/>
    <xf numFmtId="0" fontId="23" fillId="17" borderId="0"/>
    <xf numFmtId="0" fontId="19" fillId="5" borderId="0"/>
    <xf numFmtId="0" fontId="19" fillId="5" borderId="0"/>
    <xf numFmtId="0" fontId="19" fillId="5" borderId="0"/>
    <xf numFmtId="0" fontId="19" fillId="11" borderId="0"/>
    <xf numFmtId="0" fontId="37" fillId="0" borderId="0"/>
    <xf numFmtId="0" fontId="41" fillId="0" borderId="0"/>
    <xf numFmtId="0" fontId="19" fillId="8" borderId="0"/>
    <xf numFmtId="0" fontId="19" fillId="8" borderId="0"/>
    <xf numFmtId="0" fontId="24" fillId="3" borderId="28"/>
    <xf numFmtId="0" fontId="19" fillId="0" borderId="0"/>
    <xf numFmtId="171" fontId="27" fillId="0" borderId="0">
      <alignment horizontal="left"/>
    </xf>
    <xf numFmtId="0" fontId="23" fillId="13" borderId="0"/>
    <xf numFmtId="175" fontId="1" fillId="0" borderId="0"/>
    <xf numFmtId="168" fontId="1" fillId="0" borderId="0"/>
    <xf numFmtId="168" fontId="1" fillId="0" borderId="0"/>
    <xf numFmtId="43" fontId="1" fillId="0" borderId="0"/>
    <xf numFmtId="168" fontId="1" fillId="0" borderId="0"/>
    <xf numFmtId="43" fontId="1" fillId="0" borderId="0"/>
    <xf numFmtId="176" fontId="19" fillId="0" borderId="0"/>
    <xf numFmtId="0" fontId="39" fillId="22" borderId="36"/>
    <xf numFmtId="0" fontId="37" fillId="0" borderId="0"/>
    <xf numFmtId="0" fontId="19" fillId="5" borderId="0"/>
    <xf numFmtId="0" fontId="19" fillId="0" borderId="0"/>
    <xf numFmtId="0" fontId="23" fillId="19" borderId="0"/>
    <xf numFmtId="0" fontId="32" fillId="0" borderId="32"/>
    <xf numFmtId="0" fontId="32" fillId="0" borderId="32"/>
    <xf numFmtId="0" fontId="32" fillId="0" borderId="32"/>
    <xf numFmtId="0" fontId="26" fillId="0" borderId="30"/>
    <xf numFmtId="177" fontId="19" fillId="0" borderId="0"/>
    <xf numFmtId="0" fontId="23" fillId="10" borderId="0"/>
    <xf numFmtId="0" fontId="23" fillId="10" borderId="0"/>
    <xf numFmtId="0" fontId="23" fillId="10" borderId="0"/>
    <xf numFmtId="0" fontId="19" fillId="9" borderId="0"/>
    <xf numFmtId="0" fontId="37" fillId="0" borderId="0"/>
    <xf numFmtId="43" fontId="1" fillId="0" borderId="0"/>
    <xf numFmtId="0" fontId="19" fillId="9" borderId="0"/>
    <xf numFmtId="43" fontId="1" fillId="0" borderId="0"/>
    <xf numFmtId="0" fontId="19" fillId="9" borderId="0"/>
    <xf numFmtId="43" fontId="1" fillId="0" borderId="0"/>
    <xf numFmtId="43" fontId="1" fillId="0" borderId="0"/>
    <xf numFmtId="0" fontId="19" fillId="6" borderId="0"/>
    <xf numFmtId="43" fontId="1" fillId="0" borderId="0"/>
    <xf numFmtId="43" fontId="1" fillId="0" borderId="0"/>
    <xf numFmtId="43" fontId="1" fillId="0" borderId="0"/>
    <xf numFmtId="166" fontId="1" fillId="0" borderId="0"/>
  </cellStyleXfs>
  <cellXfs count="12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/>
    <xf numFmtId="0" fontId="6" fillId="3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vertical="center" wrapText="1"/>
    </xf>
    <xf numFmtId="164" fontId="6" fillId="0" borderId="11" xfId="0" applyNumberFormat="1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vertical="center" wrapText="1"/>
    </xf>
    <xf numFmtId="164" fontId="6" fillId="0" borderId="15" xfId="0" applyNumberFormat="1" applyFont="1" applyBorder="1" applyAlignment="1">
      <alignment vertical="center" wrapText="1"/>
    </xf>
    <xf numFmtId="0" fontId="8" fillId="0" borderId="0" xfId="0" applyFont="1"/>
    <xf numFmtId="0" fontId="6" fillId="0" borderId="16" xfId="0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vertical="center" wrapText="1"/>
    </xf>
    <xf numFmtId="164" fontId="6" fillId="0" borderId="19" xfId="0" applyNumberFormat="1" applyFont="1" applyBorder="1" applyAlignment="1">
      <alignment vertical="center" wrapText="1"/>
    </xf>
    <xf numFmtId="165" fontId="9" fillId="3" borderId="4" xfId="0" applyNumberFormat="1" applyFont="1" applyFill="1" applyBorder="1" applyAlignment="1">
      <alignment vertical="center" wrapText="1"/>
    </xf>
    <xf numFmtId="165" fontId="9" fillId="3" borderId="5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10" fillId="0" borderId="0" xfId="0" applyFont="1"/>
    <xf numFmtId="0" fontId="12" fillId="0" borderId="0" xfId="0" applyFont="1"/>
    <xf numFmtId="0" fontId="12" fillId="0" borderId="8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10" xfId="0" applyNumberFormat="1" applyFont="1" applyBorder="1" applyAlignment="1">
      <alignment vertical="center" wrapText="1"/>
    </xf>
    <xf numFmtId="166" fontId="12" fillId="0" borderId="11" xfId="0" applyNumberFormat="1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166" fontId="12" fillId="0" borderId="14" xfId="0" applyNumberFormat="1" applyFont="1" applyBorder="1" applyAlignment="1">
      <alignment vertical="center" wrapText="1"/>
    </xf>
    <xf numFmtId="166" fontId="12" fillId="0" borderId="15" xfId="0" applyNumberFormat="1" applyFont="1" applyBorder="1" applyAlignment="1">
      <alignment vertical="center" wrapText="1"/>
    </xf>
    <xf numFmtId="0" fontId="12" fillId="0" borderId="16" xfId="0" applyFont="1" applyBorder="1" applyAlignment="1">
      <alignment horizontal="center" vertical="center"/>
    </xf>
    <xf numFmtId="3" fontId="12" fillId="0" borderId="17" xfId="0" applyNumberFormat="1" applyFont="1" applyBorder="1" applyAlignment="1">
      <alignment horizontal="center" vertical="center"/>
    </xf>
    <xf numFmtId="166" fontId="12" fillId="0" borderId="18" xfId="0" applyNumberFormat="1" applyFont="1" applyBorder="1" applyAlignment="1">
      <alignment vertical="center" wrapText="1"/>
    </xf>
    <xf numFmtId="166" fontId="12" fillId="0" borderId="19" xfId="0" applyNumberFormat="1" applyFont="1" applyBorder="1" applyAlignment="1">
      <alignment vertical="center" wrapText="1"/>
    </xf>
    <xf numFmtId="0" fontId="12" fillId="3" borderId="25" xfId="0" applyFont="1" applyFill="1" applyBorder="1" applyAlignment="1">
      <alignment vertical="center" wrapText="1"/>
    </xf>
    <xf numFmtId="0" fontId="12" fillId="3" borderId="26" xfId="0" applyFont="1" applyFill="1" applyBorder="1" applyAlignment="1">
      <alignment horizontal="center" vertical="center" wrapText="1"/>
    </xf>
    <xf numFmtId="165" fontId="11" fillId="3" borderId="4" xfId="0" applyNumberFormat="1" applyFont="1" applyFill="1" applyBorder="1" applyAlignment="1">
      <alignment vertical="center" wrapText="1"/>
    </xf>
    <xf numFmtId="2" fontId="11" fillId="3" borderId="4" xfId="0" applyNumberFormat="1" applyFont="1" applyFill="1" applyBorder="1" applyAlignment="1">
      <alignment vertical="center" wrapText="1"/>
    </xf>
    <xf numFmtId="165" fontId="11" fillId="3" borderId="5" xfId="0" applyNumberFormat="1" applyFont="1" applyFill="1" applyBorder="1" applyAlignment="1">
      <alignment vertical="center" wrapText="1"/>
    </xf>
    <xf numFmtId="0" fontId="16" fillId="0" borderId="4" xfId="0" applyFont="1" applyBorder="1" applyAlignment="1">
      <alignment horizontal="justify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justify" vertical="center" wrapText="1"/>
    </xf>
    <xf numFmtId="0" fontId="16" fillId="0" borderId="0" xfId="0" applyFont="1"/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11" fillId="0" borderId="38" xfId="0" applyNumberFormat="1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178" fontId="0" fillId="0" borderId="3" xfId="0" applyNumberFormat="1" applyFont="1" applyBorder="1" applyAlignment="1" applyProtection="1">
      <alignment vertical="center" wrapText="1"/>
      <protection locked="0"/>
    </xf>
    <xf numFmtId="168" fontId="0" fillId="0" borderId="3" xfId="0" applyNumberFormat="1" applyFont="1" applyBorder="1" applyAlignment="1">
      <alignment vertical="center" wrapText="1"/>
    </xf>
    <xf numFmtId="164" fontId="0" fillId="0" borderId="5" xfId="0" applyNumberFormat="1" applyFont="1" applyBorder="1" applyAlignment="1">
      <alignment vertical="center" wrapText="1"/>
    </xf>
    <xf numFmtId="165" fontId="42" fillId="3" borderId="4" xfId="0" applyNumberFormat="1" applyFont="1" applyFill="1" applyBorder="1" applyAlignment="1">
      <alignment vertical="center" wrapText="1"/>
    </xf>
    <xf numFmtId="165" fontId="42" fillId="3" borderId="5" xfId="0" applyNumberFormat="1" applyFont="1" applyFill="1" applyBorder="1" applyAlignment="1">
      <alignment vertical="center" wrapText="1"/>
    </xf>
    <xf numFmtId="2" fontId="0" fillId="0" borderId="4" xfId="0" applyNumberFormat="1" applyFont="1" applyBorder="1" applyAlignment="1">
      <alignment vertical="center" wrapText="1"/>
    </xf>
    <xf numFmtId="166" fontId="1" fillId="0" borderId="0" xfId="226" applyFont="1" applyAlignment="1">
      <alignment vertical="center"/>
    </xf>
    <xf numFmtId="49" fontId="0" fillId="0" borderId="4" xfId="0" applyNumberFormat="1" applyFont="1" applyBorder="1" applyAlignment="1">
      <alignment horizontal="center" vertical="center" wrapText="1"/>
    </xf>
    <xf numFmtId="0" fontId="7" fillId="0" borderId="40" xfId="0" applyFont="1" applyBorder="1" applyAlignment="1">
      <alignment horizontal="justify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78" fontId="0" fillId="0" borderId="3" xfId="0" applyNumberFormat="1" applyFont="1" applyBorder="1" applyAlignment="1">
      <alignment horizontal="center" vertical="center" wrapText="1"/>
    </xf>
    <xf numFmtId="168" fontId="0" fillId="0" borderId="3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5" fontId="42" fillId="3" borderId="4" xfId="0" applyNumberFormat="1" applyFont="1" applyFill="1" applyBorder="1" applyAlignment="1">
      <alignment horizontal="center" vertical="center" wrapText="1"/>
    </xf>
    <xf numFmtId="165" fontId="42" fillId="3" borderId="5" xfId="0" applyNumberFormat="1" applyFont="1" applyFill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right" vertical="center" wrapText="1"/>
    </xf>
    <xf numFmtId="49" fontId="0" fillId="0" borderId="4" xfId="0" applyNumberFormat="1" applyFont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5" fillId="0" borderId="0" xfId="0" applyFont="1"/>
    <xf numFmtId="1" fontId="0" fillId="0" borderId="3" xfId="0" applyNumberFormat="1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3" borderId="5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justify" vertical="center" wrapText="1"/>
    </xf>
    <xf numFmtId="49" fontId="0" fillId="0" borderId="3" xfId="0" applyNumberFormat="1" applyFont="1" applyBorder="1" applyAlignment="1">
      <alignment horizontal="justify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42" fillId="0" borderId="4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wrapText="1"/>
    </xf>
    <xf numFmtId="49" fontId="0" fillId="0" borderId="5" xfId="0" applyNumberFormat="1" applyFont="1" applyBorder="1" applyAlignment="1">
      <alignment horizontal="justify" vertical="center" wrapText="1"/>
    </xf>
  </cellXfs>
  <cellStyles count="227">
    <cellStyle name="Normal" xfId="0" builtinId="0"/>
    <cellStyle name="Normal 10" xfId="1"/>
    <cellStyle name="Normal 100" xfId="2"/>
    <cellStyle name="Normal 101" xfId="3"/>
    <cellStyle name="Normal 102" xfId="4"/>
    <cellStyle name="Normal 103" xfId="5"/>
    <cellStyle name="Normal 104" xfId="6"/>
    <cellStyle name="Normal 105" xfId="7"/>
    <cellStyle name="Normal 106" xfId="8"/>
    <cellStyle name="Normal 107" xfId="9"/>
    <cellStyle name="Normal 108" xfId="10"/>
    <cellStyle name="Normal 109" xfId="11"/>
    <cellStyle name="Normal 11" xfId="12"/>
    <cellStyle name="Normal 110" xfId="13"/>
    <cellStyle name="Normal 111" xfId="14"/>
    <cellStyle name="Normal 112" xfId="15"/>
    <cellStyle name="Normal 113" xfId="16"/>
    <cellStyle name="Normal 114" xfId="17"/>
    <cellStyle name="Normal 115" xfId="18"/>
    <cellStyle name="Normal 116" xfId="19"/>
    <cellStyle name="Normal 117" xfId="20"/>
    <cellStyle name="Normal 118" xfId="21"/>
    <cellStyle name="Normal 119" xfId="22"/>
    <cellStyle name="Normal 12" xfId="23"/>
    <cellStyle name="Normal 120" xfId="24"/>
    <cellStyle name="Normal 121" xfId="25"/>
    <cellStyle name="Normal 122" xfId="26"/>
    <cellStyle name="Normal 123" xfId="27"/>
    <cellStyle name="Normal 124" xfId="28"/>
    <cellStyle name="Normal 125" xfId="29"/>
    <cellStyle name="Normal 126" xfId="30"/>
    <cellStyle name="Normal 127" xfId="31"/>
    <cellStyle name="Normal 128" xfId="32"/>
    <cellStyle name="Normal 129" xfId="33"/>
    <cellStyle name="Normal 13" xfId="34"/>
    <cellStyle name="Normal 130" xfId="35"/>
    <cellStyle name="Normal 131" xfId="36"/>
    <cellStyle name="Normal 132" xfId="37"/>
    <cellStyle name="Normal 133" xfId="38"/>
    <cellStyle name="Normal 134" xfId="39"/>
    <cellStyle name="Normal 135" xfId="40"/>
    <cellStyle name="Normal 136" xfId="41"/>
    <cellStyle name="Normal 137" xfId="42"/>
    <cellStyle name="Normal 138" xfId="43"/>
    <cellStyle name="Normal 139" xfId="44"/>
    <cellStyle name="Normal 14" xfId="45"/>
    <cellStyle name="Normal 140" xfId="46"/>
    <cellStyle name="Normal 141" xfId="47"/>
    <cellStyle name="Normal 142" xfId="48"/>
    <cellStyle name="Normal 143" xfId="49"/>
    <cellStyle name="Normal 144" xfId="50"/>
    <cellStyle name="Normal 145" xfId="51"/>
    <cellStyle name="Normal 146" xfId="52"/>
    <cellStyle name="Normal 147" xfId="53"/>
    <cellStyle name="Normal 148" xfId="54"/>
    <cellStyle name="Normal 149" xfId="55"/>
    <cellStyle name="Normal 15" xfId="56"/>
    <cellStyle name="Normal 150" xfId="57"/>
    <cellStyle name="Normal 151" xfId="58"/>
    <cellStyle name="Normal 152" xfId="59"/>
    <cellStyle name="Normal 153" xfId="60"/>
    <cellStyle name="Normal 154" xfId="61"/>
    <cellStyle name="Normal 155" xfId="62"/>
    <cellStyle name="Normal 156" xfId="63"/>
    <cellStyle name="Normal 157" xfId="64"/>
    <cellStyle name="Normal 158" xfId="65"/>
    <cellStyle name="Normal 159" xfId="66"/>
    <cellStyle name="Normal 16" xfId="67"/>
    <cellStyle name="Normal 160" xfId="68"/>
    <cellStyle name="Normal 161" xfId="69"/>
    <cellStyle name="Normal 162" xfId="70"/>
    <cellStyle name="Normal 163" xfId="71"/>
    <cellStyle name="Normal 164" xfId="72"/>
    <cellStyle name="Normal 165" xfId="73"/>
    <cellStyle name="Normal 166" xfId="74"/>
    <cellStyle name="Normal 167" xfId="75"/>
    <cellStyle name="Normal 168" xfId="76"/>
    <cellStyle name="Normal 169" xfId="77"/>
    <cellStyle name="Normal 17" xfId="78"/>
    <cellStyle name="Normal 170" xfId="79"/>
    <cellStyle name="Normal 171" xfId="80"/>
    <cellStyle name="Normal 172" xfId="81"/>
    <cellStyle name="Normal 173" xfId="82"/>
    <cellStyle name="Normal 174" xfId="83"/>
    <cellStyle name="Normal 175" xfId="84"/>
    <cellStyle name="Normal 176" xfId="85"/>
    <cellStyle name="Normal 177" xfId="86"/>
    <cellStyle name="Normal 178" xfId="87"/>
    <cellStyle name="Normal 179" xfId="88"/>
    <cellStyle name="Normal 18" xfId="89"/>
    <cellStyle name="Normal 180" xfId="90"/>
    <cellStyle name="Normal 181" xfId="91"/>
    <cellStyle name="Normal 182" xfId="92"/>
    <cellStyle name="Normal 183" xfId="93"/>
    <cellStyle name="Normal 184" xfId="94"/>
    <cellStyle name="Normal 185" xfId="95"/>
    <cellStyle name="Normal 186" xfId="96"/>
    <cellStyle name="Normal 187" xfId="97"/>
    <cellStyle name="Normal 188" xfId="98"/>
    <cellStyle name="Normal 189" xfId="99"/>
    <cellStyle name="Normal 19" xfId="100"/>
    <cellStyle name="Normal 190" xfId="101"/>
    <cellStyle name="Normal 191" xfId="102"/>
    <cellStyle name="Normal 192" xfId="103"/>
    <cellStyle name="Normal 193" xfId="104"/>
    <cellStyle name="Normal 194" xfId="105"/>
    <cellStyle name="Normal 195" xfId="106"/>
    <cellStyle name="Normal 196" xfId="107"/>
    <cellStyle name="Normal 197" xfId="108"/>
    <cellStyle name="Normal 198" xfId="109"/>
    <cellStyle name="Normal 199" xfId="110"/>
    <cellStyle name="Normal 2" xfId="111"/>
    <cellStyle name="Normal 20" xfId="112"/>
    <cellStyle name="Normal 200" xfId="113"/>
    <cellStyle name="Normal 201" xfId="114"/>
    <cellStyle name="Normal 202" xfId="115"/>
    <cellStyle name="Normal 203" xfId="116"/>
    <cellStyle name="Normal 204" xfId="117"/>
    <cellStyle name="Normal 205" xfId="118"/>
    <cellStyle name="Normal 206" xfId="119"/>
    <cellStyle name="Normal 207" xfId="120"/>
    <cellStyle name="Normal 208" xfId="121"/>
    <cellStyle name="Normal 209" xfId="122"/>
    <cellStyle name="Normal 21" xfId="123"/>
    <cellStyle name="Normal 210" xfId="124"/>
    <cellStyle name="Normal 211" xfId="125"/>
    <cellStyle name="Normal 212" xfId="126"/>
    <cellStyle name="Normal 213" xfId="127"/>
    <cellStyle name="Normal 214" xfId="128"/>
    <cellStyle name="Normal 215" xfId="129"/>
    <cellStyle name="Normal 216" xfId="130"/>
    <cellStyle name="Normal 217" xfId="131"/>
    <cellStyle name="Normal 218" xfId="132"/>
    <cellStyle name="Normal 219" xfId="133"/>
    <cellStyle name="Normal 22" xfId="134"/>
    <cellStyle name="Normal 220" xfId="135"/>
    <cellStyle name="Normal 221" xfId="136"/>
    <cellStyle name="Normal 222" xfId="137"/>
    <cellStyle name="Normal 223" xfId="138"/>
    <cellStyle name="Normal 224" xfId="139"/>
    <cellStyle name="Normal 225" xfId="140"/>
    <cellStyle name="Normal 226" xfId="141"/>
    <cellStyle name="Normal 23" xfId="142"/>
    <cellStyle name="Normal 24" xfId="143"/>
    <cellStyle name="Normal 25" xfId="144"/>
    <cellStyle name="Normal 26" xfId="145"/>
    <cellStyle name="Normal 27" xfId="146"/>
    <cellStyle name="Normal 28" xfId="147"/>
    <cellStyle name="Normal 29" xfId="148"/>
    <cellStyle name="Normal 3" xfId="149"/>
    <cellStyle name="Normal 30" xfId="150"/>
    <cellStyle name="Normal 31" xfId="151"/>
    <cellStyle name="Normal 32" xfId="152"/>
    <cellStyle name="Normal 33" xfId="153"/>
    <cellStyle name="Normal 34" xfId="154"/>
    <cellStyle name="Normal 35" xfId="155"/>
    <cellStyle name="Normal 36" xfId="156"/>
    <cellStyle name="Normal 37" xfId="157"/>
    <cellStyle name="Normal 38" xfId="158"/>
    <cellStyle name="Normal 39" xfId="159"/>
    <cellStyle name="Normal 4" xfId="160"/>
    <cellStyle name="Normal 40" xfId="161"/>
    <cellStyle name="Normal 41" xfId="162"/>
    <cellStyle name="Normal 42" xfId="163"/>
    <cellStyle name="Normal 43" xfId="164"/>
    <cellStyle name="Normal 44" xfId="165"/>
    <cellStyle name="Normal 45" xfId="166"/>
    <cellStyle name="Normal 46" xfId="167"/>
    <cellStyle name="Normal 47" xfId="168"/>
    <cellStyle name="Normal 48" xfId="169"/>
    <cellStyle name="Normal 49" xfId="170"/>
    <cellStyle name="Normal 5" xfId="171"/>
    <cellStyle name="Normal 50" xfId="172"/>
    <cellStyle name="Normal 51" xfId="173"/>
    <cellStyle name="Normal 52" xfId="174"/>
    <cellStyle name="Normal 53" xfId="175"/>
    <cellStyle name="Normal 54" xfId="176"/>
    <cellStyle name="Normal 55" xfId="177"/>
    <cellStyle name="Normal 56" xfId="178"/>
    <cellStyle name="Normal 57" xfId="179"/>
    <cellStyle name="Normal 58" xfId="180"/>
    <cellStyle name="Normal 59" xfId="181"/>
    <cellStyle name="Normal 6" xfId="182"/>
    <cellStyle name="Normal 60" xfId="183"/>
    <cellStyle name="Normal 61" xfId="184"/>
    <cellStyle name="Normal 62" xfId="185"/>
    <cellStyle name="Normal 63" xfId="186"/>
    <cellStyle name="Normal 64" xfId="187"/>
    <cellStyle name="Normal 65" xfId="188"/>
    <cellStyle name="Normal 66" xfId="189"/>
    <cellStyle name="Normal 67" xfId="190"/>
    <cellStyle name="Normal 68" xfId="191"/>
    <cellStyle name="Normal 69" xfId="192"/>
    <cellStyle name="Normal 7" xfId="193"/>
    <cellStyle name="Normal 70" xfId="194"/>
    <cellStyle name="Normal 71" xfId="195"/>
    <cellStyle name="Normal 72" xfId="196"/>
    <cellStyle name="Normal 73" xfId="197"/>
    <cellStyle name="Normal 74" xfId="198"/>
    <cellStyle name="Normal 75" xfId="199"/>
    <cellStyle name="Normal 76" xfId="200"/>
    <cellStyle name="Normal 77" xfId="201"/>
    <cellStyle name="Normal 78" xfId="202"/>
    <cellStyle name="Normal 79" xfId="203"/>
    <cellStyle name="Normal 8" xfId="204"/>
    <cellStyle name="Normal 80" xfId="205"/>
    <cellStyle name="Normal 81" xfId="206"/>
    <cellStyle name="Normal 82" xfId="207"/>
    <cellStyle name="Normal 83" xfId="208"/>
    <cellStyle name="Normal 84" xfId="209"/>
    <cellStyle name="Normal 85" xfId="210"/>
    <cellStyle name="Normal 86" xfId="211"/>
    <cellStyle name="Normal 87" xfId="212"/>
    <cellStyle name="Normal 88" xfId="213"/>
    <cellStyle name="Normal 89" xfId="214"/>
    <cellStyle name="Normal 9" xfId="215"/>
    <cellStyle name="Normal 90" xfId="216"/>
    <cellStyle name="Normal 91" xfId="217"/>
    <cellStyle name="Normal 92" xfId="218"/>
    <cellStyle name="Normal 93" xfId="219"/>
    <cellStyle name="Normal 94" xfId="220"/>
    <cellStyle name="Normal 95" xfId="221"/>
    <cellStyle name="Normal 96" xfId="222"/>
    <cellStyle name="Normal 97" xfId="223"/>
    <cellStyle name="Normal 98" xfId="224"/>
    <cellStyle name="Normal 99" xfId="225"/>
    <cellStyle name="Separador de milhares 2" xfId="2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B1:J42"/>
  <sheetViews>
    <sheetView showGridLines="0" tabSelected="1" workbookViewId="0">
      <selection activeCell="E43" sqref="E43"/>
    </sheetView>
  </sheetViews>
  <sheetFormatPr defaultRowHeight="12"/>
  <cols>
    <col min="1" max="1" width="2.5703125" style="11" customWidth="1"/>
    <col min="2" max="3" width="20.7109375" style="11" customWidth="1"/>
    <col min="4" max="10" width="30.7109375" style="11" customWidth="1"/>
    <col min="11" max="16384" width="9.140625" style="11"/>
  </cols>
  <sheetData>
    <row r="1" spans="2:10" s="3" customFormat="1" ht="35.1" customHeight="1">
      <c r="B1" s="1" t="s">
        <v>0</v>
      </c>
      <c r="C1" s="2"/>
      <c r="D1" s="2"/>
      <c r="E1" s="2"/>
    </row>
    <row r="2" spans="2:10" s="7" customFormat="1" ht="35.1" customHeight="1">
      <c r="B2" s="4" t="s">
        <v>1</v>
      </c>
      <c r="C2" s="5"/>
      <c r="D2" s="6" t="s">
        <v>2</v>
      </c>
      <c r="E2" s="5"/>
    </row>
    <row r="3" spans="2:10" s="7" customFormat="1" ht="35.1" customHeight="1">
      <c r="B3" s="4" t="s">
        <v>3</v>
      </c>
      <c r="C3" s="5"/>
      <c r="D3" s="6" t="s">
        <v>4</v>
      </c>
      <c r="E3" s="5"/>
    </row>
    <row r="4" spans="2:10" s="7" customFormat="1" ht="35.1" customHeight="1">
      <c r="B4" s="4" t="s">
        <v>5</v>
      </c>
      <c r="C4" s="5"/>
      <c r="D4" s="8" t="s">
        <v>96</v>
      </c>
      <c r="E4" s="9" t="s">
        <v>97</v>
      </c>
    </row>
    <row r="5" spans="2:10" s="7" customFormat="1" ht="35.1" customHeight="1">
      <c r="B5" s="95" t="s">
        <v>6</v>
      </c>
      <c r="C5" s="95"/>
      <c r="D5" s="95"/>
      <c r="E5" s="95"/>
      <c r="F5" s="95"/>
      <c r="G5" s="95"/>
      <c r="H5" s="95"/>
      <c r="I5" s="95"/>
      <c r="J5" s="95"/>
    </row>
    <row r="6" spans="2:10" s="3" customFormat="1" ht="35.1" customHeight="1">
      <c r="B6" s="10" t="s">
        <v>7</v>
      </c>
    </row>
    <row r="7" spans="2:10" s="3" customFormat="1" ht="9" customHeight="1">
      <c r="B7" s="96"/>
      <c r="C7" s="96"/>
      <c r="D7" s="96"/>
      <c r="E7" s="96"/>
      <c r="F7" s="96"/>
      <c r="G7" s="96"/>
      <c r="H7" s="96"/>
      <c r="I7" s="96"/>
      <c r="J7" s="96"/>
    </row>
    <row r="8" spans="2:10" ht="39.75" customHeight="1">
      <c r="B8" s="97" t="s">
        <v>8</v>
      </c>
      <c r="C8" s="92"/>
      <c r="D8" s="90" t="s">
        <v>9</v>
      </c>
      <c r="E8" s="90"/>
      <c r="F8" s="90"/>
      <c r="G8" s="90"/>
      <c r="H8" s="90"/>
      <c r="I8" s="90"/>
      <c r="J8" s="91"/>
    </row>
    <row r="9" spans="2:10" ht="24.75" customHeight="1">
      <c r="B9" s="98" t="s">
        <v>10</v>
      </c>
      <c r="C9" s="100" t="s">
        <v>11</v>
      </c>
      <c r="D9" s="90" t="s">
        <v>12</v>
      </c>
      <c r="E9" s="90" t="s">
        <v>13</v>
      </c>
      <c r="F9" s="90" t="s">
        <v>14</v>
      </c>
      <c r="G9" s="90" t="s">
        <v>15</v>
      </c>
      <c r="H9" s="90" t="s">
        <v>16</v>
      </c>
      <c r="I9" s="90"/>
      <c r="J9" s="91"/>
    </row>
    <row r="10" spans="2:10" ht="24.75" customHeight="1">
      <c r="B10" s="99"/>
      <c r="C10" s="101"/>
      <c r="D10" s="90"/>
      <c r="E10" s="90"/>
      <c r="F10" s="90"/>
      <c r="G10" s="90"/>
      <c r="H10" s="12" t="s">
        <v>17</v>
      </c>
      <c r="I10" s="13" t="s">
        <v>18</v>
      </c>
      <c r="J10" s="14" t="s">
        <v>19</v>
      </c>
    </row>
    <row r="11" spans="2:10" ht="24.75" customHeight="1">
      <c r="B11" s="15" t="s">
        <v>20</v>
      </c>
      <c r="C11" s="16" t="s">
        <v>21</v>
      </c>
      <c r="D11" s="17">
        <v>888</v>
      </c>
      <c r="E11" s="17">
        <v>197</v>
      </c>
      <c r="F11" s="17">
        <v>3</v>
      </c>
      <c r="G11" s="17">
        <v>0</v>
      </c>
      <c r="H11" s="17">
        <v>1187</v>
      </c>
      <c r="I11" s="17">
        <v>1948</v>
      </c>
      <c r="J11" s="18">
        <f t="shared" ref="J11:J38" si="0">H11+I11</f>
        <v>3135</v>
      </c>
    </row>
    <row r="12" spans="2:10" ht="24.75" customHeight="1">
      <c r="B12" s="19" t="s">
        <v>22</v>
      </c>
      <c r="C12" s="20" t="s">
        <v>23</v>
      </c>
      <c r="D12" s="21">
        <v>138</v>
      </c>
      <c r="E12" s="21">
        <v>34</v>
      </c>
      <c r="F12" s="21">
        <v>0</v>
      </c>
      <c r="G12" s="21">
        <v>0</v>
      </c>
      <c r="H12" s="21">
        <v>137</v>
      </c>
      <c r="I12" s="21">
        <v>264</v>
      </c>
      <c r="J12" s="22">
        <f t="shared" si="0"/>
        <v>401</v>
      </c>
    </row>
    <row r="13" spans="2:10" ht="24.75" customHeight="1">
      <c r="B13" s="19" t="s">
        <v>24</v>
      </c>
      <c r="C13" s="20" t="s">
        <v>25</v>
      </c>
      <c r="D13" s="21">
        <v>302</v>
      </c>
      <c r="E13" s="21">
        <v>61</v>
      </c>
      <c r="F13" s="21">
        <v>47</v>
      </c>
      <c r="G13" s="21">
        <v>0</v>
      </c>
      <c r="H13" s="21">
        <v>336</v>
      </c>
      <c r="I13" s="21">
        <v>507</v>
      </c>
      <c r="J13" s="22">
        <f t="shared" si="0"/>
        <v>843</v>
      </c>
    </row>
    <row r="14" spans="2:10" ht="24.75" customHeight="1">
      <c r="B14" s="19" t="s">
        <v>26</v>
      </c>
      <c r="C14" s="20" t="s">
        <v>27</v>
      </c>
      <c r="D14" s="21">
        <v>374</v>
      </c>
      <c r="E14" s="21">
        <v>103</v>
      </c>
      <c r="F14" s="21">
        <v>11</v>
      </c>
      <c r="G14" s="21">
        <v>0</v>
      </c>
      <c r="H14" s="21">
        <v>388</v>
      </c>
      <c r="I14" s="21">
        <v>786</v>
      </c>
      <c r="J14" s="22">
        <f t="shared" si="0"/>
        <v>1174</v>
      </c>
    </row>
    <row r="15" spans="2:10" ht="24.75" customHeight="1">
      <c r="B15" s="19" t="s">
        <v>28</v>
      </c>
      <c r="C15" s="20" t="s">
        <v>29</v>
      </c>
      <c r="D15" s="21">
        <v>986</v>
      </c>
      <c r="E15" s="21">
        <v>222</v>
      </c>
      <c r="F15" s="21">
        <v>68</v>
      </c>
      <c r="G15" s="21">
        <v>0</v>
      </c>
      <c r="H15" s="21">
        <v>847</v>
      </c>
      <c r="I15" s="21">
        <v>688</v>
      </c>
      <c r="J15" s="22">
        <f t="shared" si="0"/>
        <v>1535</v>
      </c>
    </row>
    <row r="16" spans="2:10" s="23" customFormat="1" ht="24.75" customHeight="1">
      <c r="B16" s="19" t="s">
        <v>30</v>
      </c>
      <c r="C16" s="20" t="s">
        <v>31</v>
      </c>
      <c r="D16" s="21">
        <v>787</v>
      </c>
      <c r="E16" s="21">
        <v>142</v>
      </c>
      <c r="F16" s="21">
        <v>12</v>
      </c>
      <c r="G16" s="21">
        <v>0</v>
      </c>
      <c r="H16" s="21">
        <v>709</v>
      </c>
      <c r="I16" s="21">
        <v>782</v>
      </c>
      <c r="J16" s="22">
        <f t="shared" si="0"/>
        <v>1491</v>
      </c>
    </row>
    <row r="17" spans="2:10" ht="24.75" customHeight="1">
      <c r="B17" s="19" t="s">
        <v>32</v>
      </c>
      <c r="C17" s="20" t="s">
        <v>33</v>
      </c>
      <c r="D17" s="21">
        <v>379</v>
      </c>
      <c r="E17" s="21">
        <v>64</v>
      </c>
      <c r="F17" s="21">
        <v>11</v>
      </c>
      <c r="G17" s="21">
        <v>0</v>
      </c>
      <c r="H17" s="21">
        <v>265</v>
      </c>
      <c r="I17" s="21">
        <v>420</v>
      </c>
      <c r="J17" s="22">
        <f t="shared" si="0"/>
        <v>685</v>
      </c>
    </row>
    <row r="18" spans="2:10" ht="24.75" customHeight="1">
      <c r="B18" s="19" t="s">
        <v>34</v>
      </c>
      <c r="C18" s="20" t="s">
        <v>35</v>
      </c>
      <c r="D18" s="21">
        <v>337</v>
      </c>
      <c r="E18" s="21">
        <v>82</v>
      </c>
      <c r="F18" s="21">
        <v>2</v>
      </c>
      <c r="G18" s="21">
        <v>0</v>
      </c>
      <c r="H18" s="21">
        <v>364</v>
      </c>
      <c r="I18" s="21">
        <v>366</v>
      </c>
      <c r="J18" s="22">
        <f t="shared" si="0"/>
        <v>730</v>
      </c>
    </row>
    <row r="19" spans="2:10" ht="24.75" customHeight="1">
      <c r="B19" s="19" t="s">
        <v>36</v>
      </c>
      <c r="C19" s="20" t="s">
        <v>37</v>
      </c>
      <c r="D19" s="21">
        <v>539</v>
      </c>
      <c r="E19" s="21">
        <v>146</v>
      </c>
      <c r="F19" s="21">
        <v>14</v>
      </c>
      <c r="G19" s="21">
        <v>0</v>
      </c>
      <c r="H19" s="21">
        <v>577</v>
      </c>
      <c r="I19" s="21">
        <v>896</v>
      </c>
      <c r="J19" s="22">
        <f t="shared" si="0"/>
        <v>1473</v>
      </c>
    </row>
    <row r="20" spans="2:10" ht="24.75" customHeight="1">
      <c r="B20" s="19" t="s">
        <v>38</v>
      </c>
      <c r="C20" s="20" t="s">
        <v>39</v>
      </c>
      <c r="D20" s="21">
        <v>555</v>
      </c>
      <c r="E20" s="21">
        <v>162</v>
      </c>
      <c r="F20" s="21">
        <v>6</v>
      </c>
      <c r="G20" s="21">
        <v>0</v>
      </c>
      <c r="H20" s="21">
        <v>470</v>
      </c>
      <c r="I20" s="21">
        <v>683</v>
      </c>
      <c r="J20" s="22">
        <f t="shared" si="0"/>
        <v>1153</v>
      </c>
    </row>
    <row r="21" spans="2:10" ht="24.75" customHeight="1">
      <c r="B21" s="19" t="s">
        <v>40</v>
      </c>
      <c r="C21" s="20" t="s">
        <v>41</v>
      </c>
      <c r="D21" s="21">
        <v>322</v>
      </c>
      <c r="E21" s="21">
        <v>79</v>
      </c>
      <c r="F21" s="21">
        <v>1</v>
      </c>
      <c r="G21" s="21">
        <v>0</v>
      </c>
      <c r="H21" s="21">
        <v>333</v>
      </c>
      <c r="I21" s="21">
        <v>560</v>
      </c>
      <c r="J21" s="22">
        <f t="shared" si="0"/>
        <v>893</v>
      </c>
    </row>
    <row r="22" spans="2:10" ht="24.75" customHeight="1">
      <c r="B22" s="19" t="s">
        <v>42</v>
      </c>
      <c r="C22" s="20" t="s">
        <v>43</v>
      </c>
      <c r="D22" s="21">
        <v>319</v>
      </c>
      <c r="E22" s="21">
        <v>69</v>
      </c>
      <c r="F22" s="21">
        <v>0</v>
      </c>
      <c r="G22" s="21">
        <v>0</v>
      </c>
      <c r="H22" s="21">
        <v>331</v>
      </c>
      <c r="I22" s="21">
        <v>460</v>
      </c>
      <c r="J22" s="22">
        <f t="shared" si="0"/>
        <v>791</v>
      </c>
    </row>
    <row r="23" spans="2:10" ht="24.75" customHeight="1">
      <c r="B23" s="19" t="s">
        <v>44</v>
      </c>
      <c r="C23" s="20" t="s">
        <v>45</v>
      </c>
      <c r="D23" s="21">
        <v>1762</v>
      </c>
      <c r="E23" s="21">
        <v>422</v>
      </c>
      <c r="F23" s="21">
        <v>141</v>
      </c>
      <c r="G23" s="21">
        <v>0</v>
      </c>
      <c r="H23" s="21">
        <v>2047</v>
      </c>
      <c r="I23" s="21">
        <v>2897</v>
      </c>
      <c r="J23" s="22">
        <f t="shared" si="0"/>
        <v>4944</v>
      </c>
    </row>
    <row r="24" spans="2:10" ht="24.75" customHeight="1">
      <c r="B24" s="19" t="s">
        <v>46</v>
      </c>
      <c r="C24" s="20" t="s">
        <v>47</v>
      </c>
      <c r="D24" s="21">
        <v>574</v>
      </c>
      <c r="E24" s="21">
        <v>155</v>
      </c>
      <c r="F24" s="21">
        <v>9</v>
      </c>
      <c r="G24" s="21">
        <v>0</v>
      </c>
      <c r="H24" s="21">
        <v>561</v>
      </c>
      <c r="I24" s="21">
        <v>1144</v>
      </c>
      <c r="J24" s="22">
        <f t="shared" si="0"/>
        <v>1705</v>
      </c>
    </row>
    <row r="25" spans="2:10" ht="24.75" customHeight="1">
      <c r="B25" s="19" t="s">
        <v>48</v>
      </c>
      <c r="C25" s="20" t="s">
        <v>49</v>
      </c>
      <c r="D25" s="21">
        <v>443</v>
      </c>
      <c r="E25" s="21">
        <v>88</v>
      </c>
      <c r="F25" s="21">
        <v>0</v>
      </c>
      <c r="G25" s="21">
        <v>0</v>
      </c>
      <c r="H25" s="21">
        <v>454</v>
      </c>
      <c r="I25" s="21">
        <v>767</v>
      </c>
      <c r="J25" s="22">
        <f t="shared" si="0"/>
        <v>1221</v>
      </c>
    </row>
    <row r="26" spans="2:10" ht="24.75" customHeight="1">
      <c r="B26" s="19" t="s">
        <v>50</v>
      </c>
      <c r="C26" s="20" t="s">
        <v>51</v>
      </c>
      <c r="D26" s="21">
        <v>861</v>
      </c>
      <c r="E26" s="21">
        <v>217</v>
      </c>
      <c r="F26" s="21">
        <v>58</v>
      </c>
      <c r="G26" s="21">
        <v>0</v>
      </c>
      <c r="H26" s="21">
        <v>987</v>
      </c>
      <c r="I26" s="21">
        <v>1240</v>
      </c>
      <c r="J26" s="22">
        <f t="shared" si="0"/>
        <v>2227</v>
      </c>
    </row>
    <row r="27" spans="2:10" ht="24.75" customHeight="1">
      <c r="B27" s="19" t="s">
        <v>52</v>
      </c>
      <c r="C27" s="20" t="s">
        <v>53</v>
      </c>
      <c r="D27" s="21">
        <v>878</v>
      </c>
      <c r="E27" s="21">
        <v>171</v>
      </c>
      <c r="F27" s="21">
        <v>34</v>
      </c>
      <c r="G27" s="21">
        <v>0</v>
      </c>
      <c r="H27" s="21">
        <v>875</v>
      </c>
      <c r="I27" s="21">
        <v>1066</v>
      </c>
      <c r="J27" s="22">
        <f t="shared" si="0"/>
        <v>1941</v>
      </c>
    </row>
    <row r="28" spans="2:10" ht="24.75" customHeight="1">
      <c r="B28" s="19" t="s">
        <v>54</v>
      </c>
      <c r="C28" s="20" t="s">
        <v>55</v>
      </c>
      <c r="D28" s="21">
        <v>496</v>
      </c>
      <c r="E28" s="21">
        <v>109</v>
      </c>
      <c r="F28" s="21">
        <v>15</v>
      </c>
      <c r="G28" s="21">
        <v>0</v>
      </c>
      <c r="H28" s="21">
        <v>497</v>
      </c>
      <c r="I28" s="21">
        <v>904</v>
      </c>
      <c r="J28" s="22">
        <f t="shared" si="0"/>
        <v>1401</v>
      </c>
    </row>
    <row r="29" spans="2:10" ht="24.75" customHeight="1">
      <c r="B29" s="19" t="s">
        <v>56</v>
      </c>
      <c r="C29" s="20" t="s">
        <v>57</v>
      </c>
      <c r="D29" s="21">
        <v>1240</v>
      </c>
      <c r="E29" s="21">
        <v>246</v>
      </c>
      <c r="F29" s="21">
        <v>380</v>
      </c>
      <c r="G29" s="21">
        <v>0</v>
      </c>
      <c r="H29" s="21">
        <v>1402</v>
      </c>
      <c r="I29" s="21">
        <v>1696</v>
      </c>
      <c r="J29" s="22">
        <f t="shared" si="0"/>
        <v>3098</v>
      </c>
    </row>
    <row r="30" spans="2:10" ht="24.75" customHeight="1">
      <c r="B30" s="19" t="s">
        <v>58</v>
      </c>
      <c r="C30" s="20" t="s">
        <v>59</v>
      </c>
      <c r="D30" s="21">
        <v>459</v>
      </c>
      <c r="E30" s="21">
        <v>119</v>
      </c>
      <c r="F30" s="21">
        <v>0</v>
      </c>
      <c r="G30" s="21">
        <v>0</v>
      </c>
      <c r="H30" s="21">
        <v>433</v>
      </c>
      <c r="I30" s="21">
        <v>673</v>
      </c>
      <c r="J30" s="22">
        <f t="shared" si="0"/>
        <v>1106</v>
      </c>
    </row>
    <row r="31" spans="2:10" ht="24.75" customHeight="1">
      <c r="B31" s="19" t="s">
        <v>60</v>
      </c>
      <c r="C31" s="20" t="s">
        <v>61</v>
      </c>
      <c r="D31" s="21">
        <v>792</v>
      </c>
      <c r="E31" s="21">
        <v>145</v>
      </c>
      <c r="F31" s="21">
        <v>51</v>
      </c>
      <c r="G31" s="21">
        <v>0</v>
      </c>
      <c r="H31" s="21">
        <v>916</v>
      </c>
      <c r="I31" s="21">
        <v>966</v>
      </c>
      <c r="J31" s="22">
        <f t="shared" si="0"/>
        <v>1882</v>
      </c>
    </row>
    <row r="32" spans="2:10" ht="24.75" customHeight="1">
      <c r="B32" s="19" t="s">
        <v>62</v>
      </c>
      <c r="C32" s="20" t="s">
        <v>63</v>
      </c>
      <c r="D32" s="21">
        <v>246</v>
      </c>
      <c r="E32" s="21">
        <v>68</v>
      </c>
      <c r="F32" s="21">
        <v>0</v>
      </c>
      <c r="G32" s="21">
        <v>0</v>
      </c>
      <c r="H32" s="21">
        <v>232</v>
      </c>
      <c r="I32" s="21">
        <v>359</v>
      </c>
      <c r="J32" s="22">
        <f t="shared" si="0"/>
        <v>591</v>
      </c>
    </row>
    <row r="33" spans="2:10" ht="24.75" customHeight="1">
      <c r="B33" s="19" t="s">
        <v>64</v>
      </c>
      <c r="C33" s="20" t="s">
        <v>65</v>
      </c>
      <c r="D33" s="21">
        <v>478</v>
      </c>
      <c r="E33" s="21">
        <v>115</v>
      </c>
      <c r="F33" s="21">
        <v>0</v>
      </c>
      <c r="G33" s="21">
        <v>0</v>
      </c>
      <c r="H33" s="21">
        <v>632</v>
      </c>
      <c r="I33" s="21">
        <v>861</v>
      </c>
      <c r="J33" s="22">
        <f t="shared" si="0"/>
        <v>1493</v>
      </c>
    </row>
    <row r="34" spans="2:10" ht="24.75" customHeight="1">
      <c r="B34" s="19" t="s">
        <v>66</v>
      </c>
      <c r="C34" s="20" t="s">
        <v>67</v>
      </c>
      <c r="D34" s="21">
        <v>2003</v>
      </c>
      <c r="E34" s="21">
        <v>375</v>
      </c>
      <c r="F34" s="21">
        <v>241</v>
      </c>
      <c r="G34" s="21">
        <v>0</v>
      </c>
      <c r="H34" s="21">
        <v>2760</v>
      </c>
      <c r="I34" s="21">
        <v>3215</v>
      </c>
      <c r="J34" s="22">
        <f t="shared" si="0"/>
        <v>5975</v>
      </c>
    </row>
    <row r="35" spans="2:10" ht="24.75" customHeight="1">
      <c r="B35" s="19" t="s">
        <v>68</v>
      </c>
      <c r="C35" s="20" t="s">
        <v>69</v>
      </c>
      <c r="D35" s="21">
        <v>257</v>
      </c>
      <c r="E35" s="21">
        <v>48</v>
      </c>
      <c r="F35" s="21">
        <v>20</v>
      </c>
      <c r="G35" s="21">
        <v>0</v>
      </c>
      <c r="H35" s="21">
        <v>267</v>
      </c>
      <c r="I35" s="21">
        <v>366</v>
      </c>
      <c r="J35" s="22">
        <f t="shared" si="0"/>
        <v>633</v>
      </c>
    </row>
    <row r="36" spans="2:10" ht="24.75" customHeight="1">
      <c r="B36" s="19" t="s">
        <v>70</v>
      </c>
      <c r="C36" s="20" t="s">
        <v>71</v>
      </c>
      <c r="D36" s="21">
        <v>241</v>
      </c>
      <c r="E36" s="21">
        <v>67</v>
      </c>
      <c r="F36" s="21">
        <v>1</v>
      </c>
      <c r="G36" s="21">
        <v>0</v>
      </c>
      <c r="H36" s="21">
        <v>220</v>
      </c>
      <c r="I36" s="21">
        <v>424</v>
      </c>
      <c r="J36" s="22">
        <f t="shared" si="0"/>
        <v>644</v>
      </c>
    </row>
    <row r="37" spans="2:10" ht="24.75" customHeight="1">
      <c r="B37" s="19" t="s">
        <v>72</v>
      </c>
      <c r="C37" s="20" t="s">
        <v>73</v>
      </c>
      <c r="D37" s="21">
        <v>124</v>
      </c>
      <c r="E37" s="21">
        <v>31</v>
      </c>
      <c r="F37" s="21">
        <v>0</v>
      </c>
      <c r="G37" s="21">
        <v>0</v>
      </c>
      <c r="H37" s="21">
        <v>161</v>
      </c>
      <c r="I37" s="21">
        <v>347</v>
      </c>
      <c r="J37" s="22">
        <f t="shared" si="0"/>
        <v>508</v>
      </c>
    </row>
    <row r="38" spans="2:10" ht="24.75" customHeight="1">
      <c r="B38" s="24" t="s">
        <v>74</v>
      </c>
      <c r="C38" s="25" t="s">
        <v>75</v>
      </c>
      <c r="D38" s="26">
        <v>141</v>
      </c>
      <c r="E38" s="26">
        <v>29</v>
      </c>
      <c r="F38" s="26">
        <v>0</v>
      </c>
      <c r="G38" s="26">
        <v>0</v>
      </c>
      <c r="H38" s="26">
        <v>139</v>
      </c>
      <c r="I38" s="26">
        <v>361</v>
      </c>
      <c r="J38" s="27">
        <f t="shared" si="0"/>
        <v>500</v>
      </c>
    </row>
    <row r="39" spans="2:10" ht="24.75" customHeight="1">
      <c r="B39" s="92" t="s">
        <v>19</v>
      </c>
      <c r="C39" s="90"/>
      <c r="D39" s="28">
        <f t="shared" ref="D39:J39" si="1">SUM(D11:D38)</f>
        <v>16921</v>
      </c>
      <c r="E39" s="28">
        <f t="shared" si="1"/>
        <v>3766</v>
      </c>
      <c r="F39" s="28">
        <f t="shared" si="1"/>
        <v>1125</v>
      </c>
      <c r="G39" s="28">
        <f t="shared" si="1"/>
        <v>0</v>
      </c>
      <c r="H39" s="28">
        <f t="shared" si="1"/>
        <v>18527</v>
      </c>
      <c r="I39" s="28">
        <f t="shared" si="1"/>
        <v>25646</v>
      </c>
      <c r="J39" s="29">
        <f t="shared" si="1"/>
        <v>44173</v>
      </c>
    </row>
    <row r="40" spans="2:10" ht="15" customHeight="1">
      <c r="B40" s="93"/>
      <c r="C40" s="93"/>
      <c r="D40" s="93"/>
      <c r="E40" s="93"/>
      <c r="F40" s="93"/>
      <c r="G40" s="93"/>
      <c r="H40" s="93"/>
      <c r="I40" s="93"/>
      <c r="J40" s="93"/>
    </row>
    <row r="41" spans="2:10" ht="15.75">
      <c r="B41" s="30" t="s">
        <v>110</v>
      </c>
      <c r="C41" s="31"/>
      <c r="D41" s="31"/>
      <c r="E41" s="31"/>
      <c r="F41" s="31"/>
      <c r="G41" s="31"/>
      <c r="H41" s="32"/>
      <c r="I41" s="32"/>
      <c r="J41" s="32"/>
    </row>
    <row r="42" spans="2:10" ht="15">
      <c r="B42" s="94" t="s">
        <v>76</v>
      </c>
      <c r="C42" s="94"/>
      <c r="D42" s="94"/>
      <c r="E42" s="94"/>
      <c r="F42" s="94"/>
      <c r="G42" s="94"/>
      <c r="H42" s="94"/>
      <c r="I42" s="94"/>
      <c r="J42" s="94"/>
    </row>
  </sheetData>
  <mergeCells count="14">
    <mergeCell ref="H9:J9"/>
    <mergeCell ref="B39:C39"/>
    <mergeCell ref="B40:J40"/>
    <mergeCell ref="B42:J42"/>
    <mergeCell ref="B5:J5"/>
    <mergeCell ref="B7:J7"/>
    <mergeCell ref="B8:C8"/>
    <mergeCell ref="D8:J8"/>
    <mergeCell ref="B9:B10"/>
    <mergeCell ref="C9:C10"/>
    <mergeCell ref="D9:D10"/>
    <mergeCell ref="E9:E10"/>
    <mergeCell ref="F9:F10"/>
    <mergeCell ref="G9:G1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1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Plan10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33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32</v>
      </c>
      <c r="C11" s="67" t="s">
        <v>33</v>
      </c>
      <c r="D11" s="79">
        <v>379</v>
      </c>
      <c r="E11" s="79">
        <v>64</v>
      </c>
      <c r="F11" s="79">
        <v>11</v>
      </c>
      <c r="G11" s="80">
        <v>0</v>
      </c>
      <c r="H11" s="79">
        <v>265</v>
      </c>
      <c r="I11" s="79">
        <v>420</v>
      </c>
      <c r="J11" s="81">
        <f>H11+I11</f>
        <v>685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379</v>
      </c>
      <c r="E12" s="82">
        <f t="shared" si="0"/>
        <v>64</v>
      </c>
      <c r="F12" s="82">
        <f t="shared" si="0"/>
        <v>11</v>
      </c>
      <c r="G12" s="82">
        <f t="shared" si="0"/>
        <v>0</v>
      </c>
      <c r="H12" s="82">
        <f t="shared" si="0"/>
        <v>265</v>
      </c>
      <c r="I12" s="82">
        <f t="shared" si="0"/>
        <v>420</v>
      </c>
      <c r="J12" s="83">
        <f t="shared" si="0"/>
        <v>685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164.99530303030301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Plan11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35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34</v>
      </c>
      <c r="C11" s="67" t="s">
        <v>35</v>
      </c>
      <c r="D11" s="89">
        <v>337</v>
      </c>
      <c r="E11" s="79">
        <v>82</v>
      </c>
      <c r="F11" s="79">
        <v>2</v>
      </c>
      <c r="G11" s="80">
        <v>0</v>
      </c>
      <c r="H11" s="79">
        <v>364</v>
      </c>
      <c r="I11" s="79">
        <v>366</v>
      </c>
      <c r="J11" s="81">
        <f>H11+I11</f>
        <v>730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337</v>
      </c>
      <c r="E12" s="82">
        <f t="shared" si="0"/>
        <v>82</v>
      </c>
      <c r="F12" s="82">
        <f t="shared" si="0"/>
        <v>2</v>
      </c>
      <c r="G12" s="82">
        <f t="shared" si="0"/>
        <v>0</v>
      </c>
      <c r="H12" s="82">
        <f t="shared" si="0"/>
        <v>364</v>
      </c>
      <c r="I12" s="82">
        <f t="shared" si="0"/>
        <v>366</v>
      </c>
      <c r="J12" s="83">
        <f t="shared" si="0"/>
        <v>730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415.16458333333344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Plan12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37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36</v>
      </c>
      <c r="C11" s="67" t="s">
        <v>37</v>
      </c>
      <c r="D11" s="79">
        <v>539</v>
      </c>
      <c r="E11" s="79">
        <v>146</v>
      </c>
      <c r="F11" s="79">
        <v>14</v>
      </c>
      <c r="G11" s="80">
        <v>0</v>
      </c>
      <c r="H11" s="79">
        <v>577</v>
      </c>
      <c r="I11" s="79">
        <v>896</v>
      </c>
      <c r="J11" s="81">
        <f>H11+I11</f>
        <v>1473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539</v>
      </c>
      <c r="E12" s="82">
        <f t="shared" si="0"/>
        <v>146</v>
      </c>
      <c r="F12" s="82">
        <f t="shared" si="0"/>
        <v>14</v>
      </c>
      <c r="G12" s="82">
        <f t="shared" si="0"/>
        <v>0</v>
      </c>
      <c r="H12" s="82">
        <f t="shared" si="0"/>
        <v>577</v>
      </c>
      <c r="I12" s="82">
        <f t="shared" si="0"/>
        <v>896</v>
      </c>
      <c r="J12" s="83">
        <f t="shared" si="0"/>
        <v>1473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360.26357142857142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Plan13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39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38</v>
      </c>
      <c r="C11" s="67" t="s">
        <v>39</v>
      </c>
      <c r="D11" s="79">
        <v>555</v>
      </c>
      <c r="E11" s="79">
        <v>162</v>
      </c>
      <c r="F11" s="79">
        <v>6</v>
      </c>
      <c r="G11" s="80">
        <v>0</v>
      </c>
      <c r="H11" s="79">
        <v>470</v>
      </c>
      <c r="I11" s="79">
        <v>683</v>
      </c>
      <c r="J11" s="81">
        <f>H11+I11</f>
        <v>1153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555</v>
      </c>
      <c r="E12" s="82">
        <f t="shared" si="0"/>
        <v>162</v>
      </c>
      <c r="F12" s="82">
        <f t="shared" si="0"/>
        <v>6</v>
      </c>
      <c r="G12" s="82">
        <f t="shared" si="0"/>
        <v>0</v>
      </c>
      <c r="H12" s="82">
        <f t="shared" si="0"/>
        <v>470</v>
      </c>
      <c r="I12" s="82">
        <f t="shared" si="0"/>
        <v>683</v>
      </c>
      <c r="J12" s="83">
        <f t="shared" si="0"/>
        <v>1153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452.83125000000001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Plan14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41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40</v>
      </c>
      <c r="C11" s="67" t="s">
        <v>41</v>
      </c>
      <c r="D11" s="79">
        <v>322</v>
      </c>
      <c r="E11" s="79">
        <v>79</v>
      </c>
      <c r="F11" s="79">
        <v>1</v>
      </c>
      <c r="G11" s="80">
        <v>0</v>
      </c>
      <c r="H11" s="79">
        <v>333</v>
      </c>
      <c r="I11" s="79">
        <v>560</v>
      </c>
      <c r="J11" s="81">
        <f>H11+I11</f>
        <v>893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322</v>
      </c>
      <c r="E12" s="82">
        <f t="shared" si="0"/>
        <v>79</v>
      </c>
      <c r="F12" s="82">
        <f t="shared" si="0"/>
        <v>1</v>
      </c>
      <c r="G12" s="82">
        <f t="shared" si="0"/>
        <v>0</v>
      </c>
      <c r="H12" s="82">
        <f t="shared" si="0"/>
        <v>333</v>
      </c>
      <c r="I12" s="82">
        <f t="shared" si="0"/>
        <v>560</v>
      </c>
      <c r="J12" s="83">
        <f t="shared" si="0"/>
        <v>893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64.828333333333333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Plan15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43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42</v>
      </c>
      <c r="C11" s="67" t="s">
        <v>43</v>
      </c>
      <c r="D11" s="79">
        <v>319</v>
      </c>
      <c r="E11" s="79">
        <v>69</v>
      </c>
      <c r="F11" s="79">
        <v>0</v>
      </c>
      <c r="G11" s="80">
        <v>0</v>
      </c>
      <c r="H11" s="79">
        <v>331</v>
      </c>
      <c r="I11" s="79">
        <v>460</v>
      </c>
      <c r="J11" s="81">
        <f>H11+I11</f>
        <v>791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319</v>
      </c>
      <c r="E12" s="82">
        <f t="shared" si="0"/>
        <v>69</v>
      </c>
      <c r="F12" s="82">
        <f t="shared" si="0"/>
        <v>0</v>
      </c>
      <c r="G12" s="82">
        <f t="shared" si="0"/>
        <v>0</v>
      </c>
      <c r="H12" s="82">
        <f t="shared" si="0"/>
        <v>331</v>
      </c>
      <c r="I12" s="82">
        <f t="shared" si="0"/>
        <v>460</v>
      </c>
      <c r="J12" s="83">
        <f t="shared" si="0"/>
        <v>791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0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Plan16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45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44</v>
      </c>
      <c r="C11" s="67" t="s">
        <v>45</v>
      </c>
      <c r="D11" s="79">
        <v>1762</v>
      </c>
      <c r="E11" s="79">
        <v>422</v>
      </c>
      <c r="F11" s="79">
        <v>141</v>
      </c>
      <c r="G11" s="80">
        <v>0</v>
      </c>
      <c r="H11" s="79">
        <v>2047</v>
      </c>
      <c r="I11" s="79">
        <v>2897</v>
      </c>
      <c r="J11" s="81">
        <f>H11+I11</f>
        <v>4944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1762</v>
      </c>
      <c r="E12" s="82">
        <f t="shared" si="0"/>
        <v>422</v>
      </c>
      <c r="F12" s="82">
        <f t="shared" si="0"/>
        <v>141</v>
      </c>
      <c r="G12" s="82">
        <f t="shared" si="0"/>
        <v>0</v>
      </c>
      <c r="H12" s="82">
        <f t="shared" si="0"/>
        <v>2047</v>
      </c>
      <c r="I12" s="82">
        <f t="shared" si="0"/>
        <v>2897</v>
      </c>
      <c r="J12" s="83">
        <f t="shared" si="0"/>
        <v>4944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292.49504137115838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Plan17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47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46</v>
      </c>
      <c r="C11" s="67" t="s">
        <v>47</v>
      </c>
      <c r="D11" s="79">
        <v>574</v>
      </c>
      <c r="E11" s="79">
        <v>155</v>
      </c>
      <c r="F11" s="79">
        <v>9</v>
      </c>
      <c r="G11" s="80">
        <v>0</v>
      </c>
      <c r="H11" s="79">
        <v>561</v>
      </c>
      <c r="I11" s="79">
        <v>1144</v>
      </c>
      <c r="J11" s="81">
        <f>H11+I11</f>
        <v>1705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574</v>
      </c>
      <c r="E12" s="82">
        <f t="shared" si="0"/>
        <v>155</v>
      </c>
      <c r="F12" s="82">
        <f t="shared" si="0"/>
        <v>9</v>
      </c>
      <c r="G12" s="82">
        <f t="shared" si="0"/>
        <v>0</v>
      </c>
      <c r="H12" s="82">
        <f t="shared" si="0"/>
        <v>561</v>
      </c>
      <c r="I12" s="82">
        <f t="shared" si="0"/>
        <v>1144</v>
      </c>
      <c r="J12" s="83">
        <f t="shared" si="0"/>
        <v>1705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316.95166666666671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Plan18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49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48</v>
      </c>
      <c r="C11" s="67" t="s">
        <v>49</v>
      </c>
      <c r="D11" s="79">
        <v>443</v>
      </c>
      <c r="E11" s="79">
        <v>88</v>
      </c>
      <c r="F11" s="79">
        <v>0</v>
      </c>
      <c r="G11" s="80">
        <v>0</v>
      </c>
      <c r="H11" s="79">
        <v>454</v>
      </c>
      <c r="I11" s="79">
        <v>767</v>
      </c>
      <c r="J11" s="81">
        <f>H11+I11</f>
        <v>1221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443</v>
      </c>
      <c r="E12" s="82">
        <f t="shared" si="0"/>
        <v>88</v>
      </c>
      <c r="F12" s="82">
        <f t="shared" si="0"/>
        <v>0</v>
      </c>
      <c r="G12" s="82">
        <f t="shared" si="0"/>
        <v>0</v>
      </c>
      <c r="H12" s="82">
        <f t="shared" si="0"/>
        <v>454</v>
      </c>
      <c r="I12" s="82">
        <f t="shared" si="0"/>
        <v>767</v>
      </c>
      <c r="J12" s="83">
        <f t="shared" si="0"/>
        <v>1221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0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Plan19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51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50</v>
      </c>
      <c r="C11" s="67" t="s">
        <v>51</v>
      </c>
      <c r="D11" s="79">
        <v>861</v>
      </c>
      <c r="E11" s="79">
        <v>217</v>
      </c>
      <c r="F11" s="79">
        <v>58</v>
      </c>
      <c r="G11" s="80">
        <v>0</v>
      </c>
      <c r="H11" s="79">
        <v>987</v>
      </c>
      <c r="I11" s="79">
        <v>1240</v>
      </c>
      <c r="J11" s="81">
        <f>H11+I11</f>
        <v>2227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861</v>
      </c>
      <c r="E12" s="82">
        <f t="shared" si="0"/>
        <v>217</v>
      </c>
      <c r="F12" s="82">
        <f t="shared" si="0"/>
        <v>58</v>
      </c>
      <c r="G12" s="82">
        <f t="shared" si="0"/>
        <v>0</v>
      </c>
      <c r="H12" s="82">
        <f t="shared" si="0"/>
        <v>987</v>
      </c>
      <c r="I12" s="82">
        <f t="shared" si="0"/>
        <v>1240</v>
      </c>
      <c r="J12" s="83">
        <f t="shared" si="0"/>
        <v>2227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427.42875000000004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A1:G47"/>
  <sheetViews>
    <sheetView showGridLines="0" topLeftCell="A28" workbookViewId="0">
      <selection activeCell="A43" sqref="A43:G43"/>
    </sheetView>
  </sheetViews>
  <sheetFormatPr defaultRowHeight="12"/>
  <cols>
    <col min="1" max="2" width="20.7109375" style="11" customWidth="1"/>
    <col min="3" max="5" width="50.7109375" style="11" customWidth="1"/>
    <col min="6" max="6" width="40.7109375" style="11" customWidth="1"/>
    <col min="7" max="7" width="50.7109375" style="11" customWidth="1"/>
    <col min="8" max="16384" width="9.140625" style="11"/>
  </cols>
  <sheetData>
    <row r="1" spans="1:7" s="7" customFormat="1" ht="39.75" customHeight="1">
      <c r="A1" s="116" t="s">
        <v>0</v>
      </c>
      <c r="B1" s="116"/>
      <c r="C1" s="5"/>
      <c r="D1" s="5"/>
    </row>
    <row r="2" spans="1:7" s="7" customFormat="1" ht="30" customHeight="1">
      <c r="A2" s="116" t="s">
        <v>1</v>
      </c>
      <c r="B2" s="116"/>
      <c r="C2" s="6" t="s">
        <v>2</v>
      </c>
      <c r="D2" s="6"/>
    </row>
    <row r="3" spans="1:7" s="7" customFormat="1" ht="30" customHeight="1">
      <c r="A3" s="116" t="s">
        <v>3</v>
      </c>
      <c r="B3" s="116"/>
      <c r="C3" s="6" t="s">
        <v>77</v>
      </c>
      <c r="D3" s="6"/>
    </row>
    <row r="4" spans="1:7" s="7" customFormat="1" ht="30" customHeight="1">
      <c r="A4" s="116" t="s">
        <v>5</v>
      </c>
      <c r="B4" s="116"/>
      <c r="C4" s="33" t="s">
        <v>96</v>
      </c>
      <c r="D4" s="6" t="s">
        <v>97</v>
      </c>
    </row>
    <row r="5" spans="1:7" s="3" customFormat="1" ht="39.75" customHeight="1">
      <c r="A5" s="117" t="s">
        <v>6</v>
      </c>
      <c r="B5" s="117"/>
      <c r="C5" s="117"/>
      <c r="D5" s="117"/>
      <c r="E5" s="117"/>
      <c r="F5" s="117"/>
      <c r="G5" s="117"/>
    </row>
    <row r="6" spans="1:7" ht="9.75" customHeight="1">
      <c r="A6" s="34"/>
    </row>
    <row r="7" spans="1:7" s="3" customFormat="1" ht="19.5" customHeight="1">
      <c r="A7" s="115" t="s">
        <v>78</v>
      </c>
      <c r="B7" s="115"/>
      <c r="C7" s="115"/>
      <c r="D7" s="115"/>
      <c r="E7" s="115"/>
      <c r="F7" s="115"/>
      <c r="G7" s="115"/>
    </row>
    <row r="8" spans="1:7" ht="9.75" customHeight="1">
      <c r="A8" s="34"/>
    </row>
    <row r="9" spans="1:7" s="35" customFormat="1" ht="39.75" customHeight="1">
      <c r="A9" s="105" t="s">
        <v>8</v>
      </c>
      <c r="B9" s="106"/>
      <c r="C9" s="107" t="s">
        <v>79</v>
      </c>
      <c r="D9" s="107"/>
      <c r="E9" s="107"/>
      <c r="F9" s="107"/>
      <c r="G9" s="108"/>
    </row>
    <row r="10" spans="1:7" s="35" customFormat="1" ht="24.75" customHeight="1">
      <c r="A10" s="109" t="s">
        <v>10</v>
      </c>
      <c r="B10" s="111" t="s">
        <v>11</v>
      </c>
      <c r="C10" s="107" t="s">
        <v>80</v>
      </c>
      <c r="D10" s="107" t="s">
        <v>81</v>
      </c>
      <c r="E10" s="107" t="s">
        <v>82</v>
      </c>
      <c r="F10" s="107" t="s">
        <v>83</v>
      </c>
      <c r="G10" s="113" t="s">
        <v>16</v>
      </c>
    </row>
    <row r="11" spans="1:7" s="35" customFormat="1" ht="24.75" customHeight="1">
      <c r="A11" s="110"/>
      <c r="B11" s="112"/>
      <c r="C11" s="107"/>
      <c r="D11" s="107"/>
      <c r="E11" s="107"/>
      <c r="F11" s="107"/>
      <c r="G11" s="114"/>
    </row>
    <row r="12" spans="1:7" s="35" customFormat="1" ht="24.75" customHeight="1">
      <c r="A12" s="36" t="s">
        <v>20</v>
      </c>
      <c r="B12" s="37" t="s">
        <v>21</v>
      </c>
      <c r="C12" s="38">
        <v>910.08</v>
      </c>
      <c r="D12" s="38">
        <v>719.62</v>
      </c>
      <c r="E12" s="38">
        <v>276.44916666666671</v>
      </c>
      <c r="F12" s="38">
        <v>0</v>
      </c>
      <c r="G12" s="39">
        <v>414.91</v>
      </c>
    </row>
    <row r="13" spans="1:7" s="35" customFormat="1" ht="24.75" customHeight="1">
      <c r="A13" s="40" t="s">
        <v>22</v>
      </c>
      <c r="B13" s="41" t="s">
        <v>23</v>
      </c>
      <c r="C13" s="42">
        <v>910.08</v>
      </c>
      <c r="D13" s="42">
        <v>719.62</v>
      </c>
      <c r="E13" s="42">
        <v>0</v>
      </c>
      <c r="F13" s="42">
        <v>0</v>
      </c>
      <c r="G13" s="43">
        <v>215</v>
      </c>
    </row>
    <row r="14" spans="1:7" s="35" customFormat="1" ht="24.75" customHeight="1">
      <c r="A14" s="40" t="s">
        <v>24</v>
      </c>
      <c r="B14" s="41" t="s">
        <v>25</v>
      </c>
      <c r="C14" s="42">
        <v>910.08</v>
      </c>
      <c r="D14" s="42">
        <v>719.62</v>
      </c>
      <c r="E14" s="42">
        <v>227.95317375886529</v>
      </c>
      <c r="F14" s="42">
        <v>0</v>
      </c>
      <c r="G14" s="43">
        <v>215</v>
      </c>
    </row>
    <row r="15" spans="1:7" s="35" customFormat="1" ht="24.75" customHeight="1">
      <c r="A15" s="40" t="s">
        <v>26</v>
      </c>
      <c r="B15" s="41" t="s">
        <v>27</v>
      </c>
      <c r="C15" s="42">
        <v>910.08</v>
      </c>
      <c r="D15" s="42">
        <v>719.62</v>
      </c>
      <c r="E15" s="42">
        <v>833.51174242424224</v>
      </c>
      <c r="F15" s="42">
        <v>0</v>
      </c>
      <c r="G15" s="43">
        <v>215</v>
      </c>
    </row>
    <row r="16" spans="1:7" s="35" customFormat="1" ht="24.75" customHeight="1">
      <c r="A16" s="40" t="s">
        <v>28</v>
      </c>
      <c r="B16" s="41" t="s">
        <v>29</v>
      </c>
      <c r="C16" s="42">
        <v>910.08</v>
      </c>
      <c r="D16" s="42">
        <v>719.62</v>
      </c>
      <c r="E16" s="42">
        <v>1093.5343504901959</v>
      </c>
      <c r="F16" s="42">
        <v>0</v>
      </c>
      <c r="G16" s="43">
        <v>215</v>
      </c>
    </row>
    <row r="17" spans="1:7" s="35" customFormat="1" ht="24.75" customHeight="1">
      <c r="A17" s="40" t="s">
        <v>30</v>
      </c>
      <c r="B17" s="41" t="s">
        <v>31</v>
      </c>
      <c r="C17" s="42">
        <v>910.08</v>
      </c>
      <c r="D17" s="42">
        <v>719.62</v>
      </c>
      <c r="E17" s="42">
        <v>200.03729166666665</v>
      </c>
      <c r="F17" s="42">
        <v>0</v>
      </c>
      <c r="G17" s="43">
        <v>215</v>
      </c>
    </row>
    <row r="18" spans="1:7" s="35" customFormat="1" ht="24.75" customHeight="1">
      <c r="A18" s="40" t="s">
        <v>32</v>
      </c>
      <c r="B18" s="41" t="s">
        <v>33</v>
      </c>
      <c r="C18" s="42">
        <v>910.08</v>
      </c>
      <c r="D18" s="42">
        <v>719.62</v>
      </c>
      <c r="E18" s="42">
        <v>164.99530303030301</v>
      </c>
      <c r="F18" s="42">
        <v>0</v>
      </c>
      <c r="G18" s="43">
        <v>215</v>
      </c>
    </row>
    <row r="19" spans="1:7" s="35" customFormat="1" ht="24.75" customHeight="1">
      <c r="A19" s="40" t="s">
        <v>34</v>
      </c>
      <c r="B19" s="41" t="s">
        <v>35</v>
      </c>
      <c r="C19" s="42">
        <v>910.08</v>
      </c>
      <c r="D19" s="42">
        <v>719.62</v>
      </c>
      <c r="E19" s="42">
        <v>415.16458333333344</v>
      </c>
      <c r="F19" s="42">
        <v>0</v>
      </c>
      <c r="G19" s="43">
        <v>215</v>
      </c>
    </row>
    <row r="20" spans="1:7" s="35" customFormat="1" ht="24.75" customHeight="1">
      <c r="A20" s="40" t="s">
        <v>36</v>
      </c>
      <c r="B20" s="41" t="s">
        <v>37</v>
      </c>
      <c r="C20" s="42">
        <v>910.08</v>
      </c>
      <c r="D20" s="42">
        <v>719.62</v>
      </c>
      <c r="E20" s="42">
        <v>360.26357142857142</v>
      </c>
      <c r="F20" s="42">
        <v>0</v>
      </c>
      <c r="G20" s="43">
        <v>215</v>
      </c>
    </row>
    <row r="21" spans="1:7" s="35" customFormat="1" ht="24.75" customHeight="1">
      <c r="A21" s="40" t="s">
        <v>38</v>
      </c>
      <c r="B21" s="41" t="s">
        <v>39</v>
      </c>
      <c r="C21" s="42">
        <v>910.08</v>
      </c>
      <c r="D21" s="42">
        <v>719.62</v>
      </c>
      <c r="E21" s="42">
        <v>452.83125000000001</v>
      </c>
      <c r="F21" s="42">
        <v>0</v>
      </c>
      <c r="G21" s="43">
        <v>215</v>
      </c>
    </row>
    <row r="22" spans="1:7" s="35" customFormat="1" ht="24.75" customHeight="1">
      <c r="A22" s="40" t="s">
        <v>40</v>
      </c>
      <c r="B22" s="41" t="s">
        <v>41</v>
      </c>
      <c r="C22" s="42">
        <v>910.08</v>
      </c>
      <c r="D22" s="42">
        <v>719.62</v>
      </c>
      <c r="E22" s="42">
        <v>64.828333333333333</v>
      </c>
      <c r="F22" s="42">
        <v>0</v>
      </c>
      <c r="G22" s="43">
        <v>215</v>
      </c>
    </row>
    <row r="23" spans="1:7" s="35" customFormat="1" ht="24.75" customHeight="1">
      <c r="A23" s="40" t="s">
        <v>42</v>
      </c>
      <c r="B23" s="41" t="s">
        <v>43</v>
      </c>
      <c r="C23" s="42">
        <v>910.08</v>
      </c>
      <c r="D23" s="42">
        <v>719.62</v>
      </c>
      <c r="E23" s="42">
        <v>0</v>
      </c>
      <c r="F23" s="42">
        <v>0</v>
      </c>
      <c r="G23" s="43">
        <v>215</v>
      </c>
    </row>
    <row r="24" spans="1:7" s="35" customFormat="1" ht="24.75" customHeight="1">
      <c r="A24" s="40" t="s">
        <v>44</v>
      </c>
      <c r="B24" s="41" t="s">
        <v>45</v>
      </c>
      <c r="C24" s="42">
        <v>910.08</v>
      </c>
      <c r="D24" s="42">
        <v>719.62</v>
      </c>
      <c r="E24" s="42">
        <v>292.49504137115838</v>
      </c>
      <c r="F24" s="42">
        <v>0</v>
      </c>
      <c r="G24" s="43">
        <v>215</v>
      </c>
    </row>
    <row r="25" spans="1:7" s="35" customFormat="1" ht="24.75" customHeight="1">
      <c r="A25" s="40" t="s">
        <v>46</v>
      </c>
      <c r="B25" s="41" t="s">
        <v>47</v>
      </c>
      <c r="C25" s="42">
        <v>910.08</v>
      </c>
      <c r="D25" s="42">
        <v>719.62</v>
      </c>
      <c r="E25" s="42">
        <v>316.95166666666671</v>
      </c>
      <c r="F25" s="42">
        <v>0</v>
      </c>
      <c r="G25" s="43">
        <v>215</v>
      </c>
    </row>
    <row r="26" spans="1:7" s="35" customFormat="1" ht="24.75" customHeight="1">
      <c r="A26" s="40" t="s">
        <v>48</v>
      </c>
      <c r="B26" s="41" t="s">
        <v>49</v>
      </c>
      <c r="C26" s="42">
        <v>910.08</v>
      </c>
      <c r="D26" s="42">
        <v>719.62</v>
      </c>
      <c r="E26" s="42">
        <v>0</v>
      </c>
      <c r="F26" s="42">
        <v>0</v>
      </c>
      <c r="G26" s="43">
        <v>215</v>
      </c>
    </row>
    <row r="27" spans="1:7" s="35" customFormat="1" ht="24.75" customHeight="1">
      <c r="A27" s="40" t="s">
        <v>50</v>
      </c>
      <c r="B27" s="41" t="s">
        <v>51</v>
      </c>
      <c r="C27" s="42">
        <v>910.08</v>
      </c>
      <c r="D27" s="42">
        <v>719.62</v>
      </c>
      <c r="E27" s="42">
        <v>427.42875000000004</v>
      </c>
      <c r="F27" s="42">
        <v>0</v>
      </c>
      <c r="G27" s="43">
        <v>215</v>
      </c>
    </row>
    <row r="28" spans="1:7" s="35" customFormat="1" ht="24.75" customHeight="1">
      <c r="A28" s="40" t="s">
        <v>52</v>
      </c>
      <c r="B28" s="41" t="s">
        <v>53</v>
      </c>
      <c r="C28" s="42">
        <v>910.08</v>
      </c>
      <c r="D28" s="42">
        <v>719.62</v>
      </c>
      <c r="E28" s="42">
        <v>373.57661764705881</v>
      </c>
      <c r="F28" s="42">
        <v>0</v>
      </c>
      <c r="G28" s="43">
        <v>215</v>
      </c>
    </row>
    <row r="29" spans="1:7" s="35" customFormat="1" ht="24.75" customHeight="1">
      <c r="A29" s="40" t="s">
        <v>54</v>
      </c>
      <c r="B29" s="41" t="s">
        <v>55</v>
      </c>
      <c r="C29" s="42">
        <v>910.08</v>
      </c>
      <c r="D29" s="42">
        <v>719.62</v>
      </c>
      <c r="E29" s="42">
        <v>192.50549999999998</v>
      </c>
      <c r="F29" s="42">
        <v>0</v>
      </c>
      <c r="G29" s="43">
        <v>215</v>
      </c>
    </row>
    <row r="30" spans="1:7" s="35" customFormat="1" ht="24.75" customHeight="1">
      <c r="A30" s="40" t="s">
        <v>56</v>
      </c>
      <c r="B30" s="41" t="s">
        <v>57</v>
      </c>
      <c r="C30" s="42">
        <v>910.08</v>
      </c>
      <c r="D30" s="42">
        <v>719.62</v>
      </c>
      <c r="E30" s="42">
        <v>282.05805043859647</v>
      </c>
      <c r="F30" s="42">
        <v>0</v>
      </c>
      <c r="G30" s="43">
        <v>215</v>
      </c>
    </row>
    <row r="31" spans="1:7" s="35" customFormat="1" ht="24.75" customHeight="1">
      <c r="A31" s="40" t="s">
        <v>58</v>
      </c>
      <c r="B31" s="41" t="s">
        <v>59</v>
      </c>
      <c r="C31" s="42">
        <v>910.08</v>
      </c>
      <c r="D31" s="42">
        <v>719.62</v>
      </c>
      <c r="E31" s="42">
        <v>0</v>
      </c>
      <c r="F31" s="42">
        <v>0</v>
      </c>
      <c r="G31" s="43">
        <v>215</v>
      </c>
    </row>
    <row r="32" spans="1:7" s="35" customFormat="1" ht="24.75" customHeight="1">
      <c r="A32" s="40" t="s">
        <v>60</v>
      </c>
      <c r="B32" s="41" t="s">
        <v>61</v>
      </c>
      <c r="C32" s="42">
        <v>910.08</v>
      </c>
      <c r="D32" s="42">
        <v>719.62</v>
      </c>
      <c r="E32" s="42">
        <v>316.84856209150331</v>
      </c>
      <c r="F32" s="42">
        <v>0</v>
      </c>
      <c r="G32" s="43">
        <v>215</v>
      </c>
    </row>
    <row r="33" spans="1:7" s="35" customFormat="1" ht="24.75" customHeight="1">
      <c r="A33" s="40" t="s">
        <v>62</v>
      </c>
      <c r="B33" s="41" t="s">
        <v>63</v>
      </c>
      <c r="C33" s="42">
        <v>910.08</v>
      </c>
      <c r="D33" s="42">
        <v>719.62</v>
      </c>
      <c r="E33" s="42">
        <v>0</v>
      </c>
      <c r="F33" s="42">
        <v>0</v>
      </c>
      <c r="G33" s="43">
        <v>215</v>
      </c>
    </row>
    <row r="34" spans="1:7" s="35" customFormat="1" ht="24.75" customHeight="1">
      <c r="A34" s="40" t="s">
        <v>64</v>
      </c>
      <c r="B34" s="41" t="s">
        <v>65</v>
      </c>
      <c r="C34" s="42">
        <v>910.08</v>
      </c>
      <c r="D34" s="42">
        <v>719.62</v>
      </c>
      <c r="E34" s="42">
        <v>0</v>
      </c>
      <c r="F34" s="42">
        <v>0</v>
      </c>
      <c r="G34" s="43">
        <v>215</v>
      </c>
    </row>
    <row r="35" spans="1:7" s="35" customFormat="1" ht="24.75" customHeight="1">
      <c r="A35" s="40" t="s">
        <v>66</v>
      </c>
      <c r="B35" s="41" t="s">
        <v>67</v>
      </c>
      <c r="C35" s="42">
        <v>910.08</v>
      </c>
      <c r="D35" s="42">
        <v>719.62</v>
      </c>
      <c r="E35" s="42">
        <v>247.78730636237898</v>
      </c>
      <c r="F35" s="42">
        <v>0</v>
      </c>
      <c r="G35" s="43">
        <v>215</v>
      </c>
    </row>
    <row r="36" spans="1:7" s="35" customFormat="1" ht="24.75" customHeight="1">
      <c r="A36" s="40" t="s">
        <v>68</v>
      </c>
      <c r="B36" s="41" t="s">
        <v>69</v>
      </c>
      <c r="C36" s="42">
        <v>910.08</v>
      </c>
      <c r="D36" s="42">
        <v>719.62</v>
      </c>
      <c r="E36" s="42">
        <v>376.25174999999996</v>
      </c>
      <c r="F36" s="42">
        <v>0</v>
      </c>
      <c r="G36" s="43">
        <v>215</v>
      </c>
    </row>
    <row r="37" spans="1:7" s="35" customFormat="1" ht="24.75" customHeight="1">
      <c r="A37" s="40" t="s">
        <v>70</v>
      </c>
      <c r="B37" s="41" t="s">
        <v>71</v>
      </c>
      <c r="C37" s="42">
        <v>910.08</v>
      </c>
      <c r="D37" s="42">
        <v>719.62</v>
      </c>
      <c r="E37" s="42">
        <v>130.85416666666666</v>
      </c>
      <c r="F37" s="42">
        <v>0</v>
      </c>
      <c r="G37" s="43">
        <v>215</v>
      </c>
    </row>
    <row r="38" spans="1:7" s="35" customFormat="1" ht="24.75" customHeight="1">
      <c r="A38" s="40" t="s">
        <v>72</v>
      </c>
      <c r="B38" s="41" t="s">
        <v>73</v>
      </c>
      <c r="C38" s="42">
        <v>910.08</v>
      </c>
      <c r="D38" s="42">
        <v>719.62</v>
      </c>
      <c r="E38" s="42">
        <v>0</v>
      </c>
      <c r="F38" s="42">
        <v>0</v>
      </c>
      <c r="G38" s="43">
        <v>215</v>
      </c>
    </row>
    <row r="39" spans="1:7" s="35" customFormat="1" ht="24.75" customHeight="1">
      <c r="A39" s="44" t="s">
        <v>74</v>
      </c>
      <c r="B39" s="45" t="s">
        <v>75</v>
      </c>
      <c r="C39" s="46">
        <v>910.08</v>
      </c>
      <c r="D39" s="46">
        <v>719.62</v>
      </c>
      <c r="E39" s="46">
        <v>0</v>
      </c>
      <c r="F39" s="46">
        <v>0</v>
      </c>
      <c r="G39" s="47">
        <v>215</v>
      </c>
    </row>
    <row r="40" spans="1:7" s="35" customFormat="1" ht="30" customHeight="1">
      <c r="A40" s="48">
        <v>14000</v>
      </c>
      <c r="B40" s="49" t="s">
        <v>84</v>
      </c>
      <c r="C40" s="50"/>
      <c r="D40" s="50"/>
      <c r="E40" s="51">
        <v>340.56153703703706</v>
      </c>
      <c r="F40" s="50">
        <f>SUM(F12:F39)</f>
        <v>0</v>
      </c>
      <c r="G40" s="52"/>
    </row>
    <row r="41" spans="1:7" s="56" customFormat="1" ht="69.75" customHeight="1">
      <c r="A41" s="102" t="s">
        <v>85</v>
      </c>
      <c r="B41" s="103"/>
      <c r="C41" s="53" t="s">
        <v>86</v>
      </c>
      <c r="D41" s="53" t="s">
        <v>87</v>
      </c>
      <c r="E41" s="53" t="s">
        <v>88</v>
      </c>
      <c r="F41" s="54" t="s">
        <v>89</v>
      </c>
      <c r="G41" s="55" t="s">
        <v>90</v>
      </c>
    </row>
    <row r="42" spans="1:7" s="32" customFormat="1" ht="19.5" customHeight="1">
      <c r="A42" s="104" t="s">
        <v>110</v>
      </c>
      <c r="B42" s="94"/>
      <c r="C42" s="94"/>
      <c r="D42" s="94"/>
      <c r="E42" s="94"/>
      <c r="F42" s="94"/>
      <c r="G42" s="94"/>
    </row>
    <row r="43" spans="1:7" s="32" customFormat="1" ht="19.5" customHeight="1">
      <c r="A43" s="94" t="s">
        <v>91</v>
      </c>
      <c r="B43" s="94"/>
      <c r="C43" s="94"/>
      <c r="D43" s="94"/>
      <c r="E43" s="94"/>
      <c r="F43" s="94"/>
      <c r="G43" s="94"/>
    </row>
    <row r="44" spans="1:7" s="32" customFormat="1" ht="19.5" customHeight="1">
      <c r="A44" s="94" t="s">
        <v>92</v>
      </c>
      <c r="B44" s="94"/>
      <c r="C44" s="94"/>
      <c r="D44" s="94"/>
      <c r="E44" s="94"/>
      <c r="F44" s="94"/>
      <c r="G44" s="94"/>
    </row>
    <row r="45" spans="1:7" s="32" customFormat="1" ht="19.5" customHeight="1">
      <c r="A45" s="94" t="s">
        <v>93</v>
      </c>
      <c r="B45" s="94"/>
      <c r="C45" s="94"/>
      <c r="D45" s="94"/>
      <c r="E45" s="94"/>
      <c r="F45" s="94"/>
      <c r="G45" s="94"/>
    </row>
    <row r="46" spans="1:7" s="32" customFormat="1" ht="49.5" customHeight="1">
      <c r="A46" s="94" t="s">
        <v>94</v>
      </c>
      <c r="B46" s="94"/>
      <c r="C46" s="94"/>
      <c r="D46" s="94"/>
      <c r="E46" s="94"/>
      <c r="F46" s="94"/>
      <c r="G46" s="94"/>
    </row>
    <row r="47" spans="1:7" s="32" customFormat="1" ht="19.5" customHeight="1">
      <c r="A47" s="94" t="s">
        <v>95</v>
      </c>
      <c r="B47" s="94"/>
      <c r="C47" s="94"/>
      <c r="D47" s="94"/>
      <c r="E47" s="94"/>
      <c r="F47" s="94"/>
      <c r="G47" s="94"/>
    </row>
  </sheetData>
  <mergeCells count="22">
    <mergeCell ref="A7:G7"/>
    <mergeCell ref="A1:B1"/>
    <mergeCell ref="A2:B2"/>
    <mergeCell ref="A3:B3"/>
    <mergeCell ref="A4:B4"/>
    <mergeCell ref="A5:G5"/>
    <mergeCell ref="A9:B9"/>
    <mergeCell ref="C9:G9"/>
    <mergeCell ref="A10:A11"/>
    <mergeCell ref="B10:B11"/>
    <mergeCell ref="C10:C11"/>
    <mergeCell ref="D10:D11"/>
    <mergeCell ref="E10:E11"/>
    <mergeCell ref="F10:F11"/>
    <mergeCell ref="G10:G11"/>
    <mergeCell ref="A47:G47"/>
    <mergeCell ref="A41:B41"/>
    <mergeCell ref="A42:G42"/>
    <mergeCell ref="A43:G43"/>
    <mergeCell ref="A44:G44"/>
    <mergeCell ref="A45:G45"/>
    <mergeCell ref="A46:G4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Plan20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53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52</v>
      </c>
      <c r="C11" s="67" t="s">
        <v>53</v>
      </c>
      <c r="D11" s="79">
        <v>878</v>
      </c>
      <c r="E11" s="79">
        <v>171</v>
      </c>
      <c r="F11" s="79">
        <v>34</v>
      </c>
      <c r="G11" s="80">
        <v>0</v>
      </c>
      <c r="H11" s="79">
        <v>875</v>
      </c>
      <c r="I11" s="79">
        <v>1066</v>
      </c>
      <c r="J11" s="81">
        <f>H11+I11</f>
        <v>1941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878</v>
      </c>
      <c r="E12" s="82">
        <f t="shared" si="0"/>
        <v>171</v>
      </c>
      <c r="F12" s="82">
        <f t="shared" si="0"/>
        <v>34</v>
      </c>
      <c r="G12" s="82">
        <f t="shared" si="0"/>
        <v>0</v>
      </c>
      <c r="H12" s="82">
        <f t="shared" si="0"/>
        <v>875</v>
      </c>
      <c r="I12" s="82">
        <f t="shared" si="0"/>
        <v>1066</v>
      </c>
      <c r="J12" s="83">
        <f t="shared" si="0"/>
        <v>1941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373.57661764705881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Plan21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55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54</v>
      </c>
      <c r="C11" s="67" t="s">
        <v>55</v>
      </c>
      <c r="D11" s="79">
        <v>496</v>
      </c>
      <c r="E11" s="79">
        <v>109</v>
      </c>
      <c r="F11" s="79">
        <v>15</v>
      </c>
      <c r="G11" s="80">
        <v>0</v>
      </c>
      <c r="H11" s="79">
        <v>497</v>
      </c>
      <c r="I11" s="79">
        <v>904</v>
      </c>
      <c r="J11" s="81">
        <f>H11+I11</f>
        <v>1401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496</v>
      </c>
      <c r="E12" s="82">
        <f t="shared" si="0"/>
        <v>109</v>
      </c>
      <c r="F12" s="82">
        <f t="shared" si="0"/>
        <v>15</v>
      </c>
      <c r="G12" s="82">
        <f t="shared" si="0"/>
        <v>0</v>
      </c>
      <c r="H12" s="82">
        <f t="shared" si="0"/>
        <v>497</v>
      </c>
      <c r="I12" s="82">
        <f t="shared" si="0"/>
        <v>904</v>
      </c>
      <c r="J12" s="83">
        <f t="shared" si="0"/>
        <v>1401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192.50549999999998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Plan22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57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56</v>
      </c>
      <c r="C11" s="67" t="s">
        <v>57</v>
      </c>
      <c r="D11" s="79">
        <v>1240</v>
      </c>
      <c r="E11" s="79">
        <v>246</v>
      </c>
      <c r="F11" s="79">
        <v>380</v>
      </c>
      <c r="G11" s="80">
        <v>0</v>
      </c>
      <c r="H11" s="79">
        <v>1402</v>
      </c>
      <c r="I11" s="79">
        <v>1696</v>
      </c>
      <c r="J11" s="81">
        <f>H11+I11</f>
        <v>3098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1240</v>
      </c>
      <c r="E12" s="82">
        <f t="shared" si="0"/>
        <v>246</v>
      </c>
      <c r="F12" s="82">
        <f t="shared" si="0"/>
        <v>380</v>
      </c>
      <c r="G12" s="82">
        <f t="shared" si="0"/>
        <v>0</v>
      </c>
      <c r="H12" s="82">
        <f t="shared" si="0"/>
        <v>1402</v>
      </c>
      <c r="I12" s="82">
        <f t="shared" si="0"/>
        <v>1696</v>
      </c>
      <c r="J12" s="83">
        <f t="shared" si="0"/>
        <v>3098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282.05805043859647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Plan23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59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58</v>
      </c>
      <c r="C11" s="67" t="s">
        <v>59</v>
      </c>
      <c r="D11" s="79">
        <v>459</v>
      </c>
      <c r="E11" s="79">
        <v>119</v>
      </c>
      <c r="F11" s="79">
        <v>0</v>
      </c>
      <c r="G11" s="80">
        <v>0</v>
      </c>
      <c r="H11" s="79">
        <v>433</v>
      </c>
      <c r="I11" s="79">
        <v>673</v>
      </c>
      <c r="J11" s="81">
        <f>H11+I11</f>
        <v>1106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459</v>
      </c>
      <c r="E12" s="82">
        <f t="shared" si="0"/>
        <v>119</v>
      </c>
      <c r="F12" s="82">
        <f t="shared" si="0"/>
        <v>0</v>
      </c>
      <c r="G12" s="82">
        <f t="shared" si="0"/>
        <v>0</v>
      </c>
      <c r="H12" s="82">
        <f t="shared" si="0"/>
        <v>433</v>
      </c>
      <c r="I12" s="82">
        <f t="shared" si="0"/>
        <v>673</v>
      </c>
      <c r="J12" s="83">
        <f t="shared" si="0"/>
        <v>1106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0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Plan24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61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60</v>
      </c>
      <c r="C11" s="67" t="s">
        <v>61</v>
      </c>
      <c r="D11" s="79">
        <v>792</v>
      </c>
      <c r="E11" s="79">
        <v>145</v>
      </c>
      <c r="F11" s="79">
        <v>51</v>
      </c>
      <c r="G11" s="80">
        <v>0</v>
      </c>
      <c r="H11" s="79">
        <v>916</v>
      </c>
      <c r="I11" s="79">
        <v>966</v>
      </c>
      <c r="J11" s="81">
        <f>H11+I11</f>
        <v>1882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792</v>
      </c>
      <c r="E12" s="82">
        <f t="shared" si="0"/>
        <v>145</v>
      </c>
      <c r="F12" s="82">
        <f t="shared" si="0"/>
        <v>51</v>
      </c>
      <c r="G12" s="82">
        <f t="shared" si="0"/>
        <v>0</v>
      </c>
      <c r="H12" s="82">
        <f t="shared" si="0"/>
        <v>916</v>
      </c>
      <c r="I12" s="82">
        <f t="shared" si="0"/>
        <v>966</v>
      </c>
      <c r="J12" s="83">
        <f t="shared" si="0"/>
        <v>1882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316.84856209150331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Plan25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63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62</v>
      </c>
      <c r="C11" s="67" t="s">
        <v>63</v>
      </c>
      <c r="D11" s="79">
        <v>246</v>
      </c>
      <c r="E11" s="79">
        <v>68</v>
      </c>
      <c r="F11" s="79">
        <v>0</v>
      </c>
      <c r="G11" s="80">
        <v>0</v>
      </c>
      <c r="H11" s="79">
        <v>232</v>
      </c>
      <c r="I11" s="79">
        <v>359</v>
      </c>
      <c r="J11" s="81">
        <f>H11+I11</f>
        <v>591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246</v>
      </c>
      <c r="E12" s="82">
        <f t="shared" si="0"/>
        <v>68</v>
      </c>
      <c r="F12" s="82">
        <f t="shared" si="0"/>
        <v>0</v>
      </c>
      <c r="G12" s="82">
        <f t="shared" si="0"/>
        <v>0</v>
      </c>
      <c r="H12" s="82">
        <f t="shared" si="0"/>
        <v>232</v>
      </c>
      <c r="I12" s="82">
        <f t="shared" si="0"/>
        <v>359</v>
      </c>
      <c r="J12" s="83">
        <f t="shared" si="0"/>
        <v>591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0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codeName="Plan26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65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64</v>
      </c>
      <c r="C11" s="67" t="s">
        <v>65</v>
      </c>
      <c r="D11" s="79">
        <v>478</v>
      </c>
      <c r="E11" s="79">
        <v>115</v>
      </c>
      <c r="F11" s="79">
        <v>0</v>
      </c>
      <c r="G11" s="80">
        <v>0</v>
      </c>
      <c r="H11" s="79">
        <v>632</v>
      </c>
      <c r="I11" s="79">
        <v>861</v>
      </c>
      <c r="J11" s="81">
        <f>H11+I11</f>
        <v>1493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478</v>
      </c>
      <c r="E12" s="82">
        <f t="shared" si="0"/>
        <v>115</v>
      </c>
      <c r="F12" s="82">
        <f t="shared" si="0"/>
        <v>0</v>
      </c>
      <c r="G12" s="82">
        <f t="shared" si="0"/>
        <v>0</v>
      </c>
      <c r="H12" s="82">
        <f t="shared" si="0"/>
        <v>632</v>
      </c>
      <c r="I12" s="82">
        <f t="shared" si="0"/>
        <v>861</v>
      </c>
      <c r="J12" s="83">
        <f t="shared" si="0"/>
        <v>1493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0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codeName="Plan27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67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66</v>
      </c>
      <c r="C11" s="67" t="s">
        <v>67</v>
      </c>
      <c r="D11" s="79">
        <v>2003</v>
      </c>
      <c r="E11" s="79">
        <v>375</v>
      </c>
      <c r="F11" s="79">
        <v>241</v>
      </c>
      <c r="G11" s="80">
        <v>0</v>
      </c>
      <c r="H11" s="79">
        <v>2760</v>
      </c>
      <c r="I11" s="79">
        <v>3215</v>
      </c>
      <c r="J11" s="81">
        <f>H11+I11</f>
        <v>5975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2003</v>
      </c>
      <c r="E12" s="82">
        <f t="shared" si="0"/>
        <v>375</v>
      </c>
      <c r="F12" s="82">
        <f t="shared" si="0"/>
        <v>241</v>
      </c>
      <c r="G12" s="82">
        <f t="shared" si="0"/>
        <v>0</v>
      </c>
      <c r="H12" s="82">
        <f t="shared" si="0"/>
        <v>2760</v>
      </c>
      <c r="I12" s="82">
        <f t="shared" si="0"/>
        <v>3215</v>
      </c>
      <c r="J12" s="83">
        <f t="shared" si="0"/>
        <v>5975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247.78730636237898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codeName="Plan28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69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68</v>
      </c>
      <c r="C11" s="67" t="s">
        <v>69</v>
      </c>
      <c r="D11" s="79">
        <v>257</v>
      </c>
      <c r="E11" s="79">
        <v>48</v>
      </c>
      <c r="F11" s="79">
        <v>20</v>
      </c>
      <c r="G11" s="80">
        <v>0</v>
      </c>
      <c r="H11" s="79">
        <v>267</v>
      </c>
      <c r="I11" s="79">
        <v>366</v>
      </c>
      <c r="J11" s="81">
        <f>H11+I11</f>
        <v>633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257</v>
      </c>
      <c r="E12" s="82">
        <f t="shared" si="0"/>
        <v>48</v>
      </c>
      <c r="F12" s="82">
        <f t="shared" si="0"/>
        <v>20</v>
      </c>
      <c r="G12" s="82">
        <f t="shared" si="0"/>
        <v>0</v>
      </c>
      <c r="H12" s="82">
        <f t="shared" si="0"/>
        <v>267</v>
      </c>
      <c r="I12" s="82">
        <f t="shared" si="0"/>
        <v>366</v>
      </c>
      <c r="J12" s="83">
        <f t="shared" si="0"/>
        <v>633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376.25174999999996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codeName="Plan29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71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70</v>
      </c>
      <c r="C11" s="67" t="s">
        <v>71</v>
      </c>
      <c r="D11" s="79">
        <v>241</v>
      </c>
      <c r="E11" s="79">
        <v>67</v>
      </c>
      <c r="F11" s="79">
        <v>1</v>
      </c>
      <c r="G11" s="80">
        <v>0</v>
      </c>
      <c r="H11" s="79">
        <v>220</v>
      </c>
      <c r="I11" s="79">
        <v>424</v>
      </c>
      <c r="J11" s="81">
        <f>H11+I11</f>
        <v>644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241</v>
      </c>
      <c r="E12" s="82">
        <f t="shared" si="0"/>
        <v>67</v>
      </c>
      <c r="F12" s="82">
        <f t="shared" si="0"/>
        <v>1</v>
      </c>
      <c r="G12" s="82">
        <f t="shared" si="0"/>
        <v>0</v>
      </c>
      <c r="H12" s="82">
        <f t="shared" si="0"/>
        <v>220</v>
      </c>
      <c r="I12" s="82">
        <f t="shared" si="0"/>
        <v>424</v>
      </c>
      <c r="J12" s="83">
        <f t="shared" si="0"/>
        <v>644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130.85416666666666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3"/>
  <dimension ref="B1:J23"/>
  <sheetViews>
    <sheetView showGridLines="0" zoomScale="70" zoomScaleNormal="70" workbookViewId="0">
      <selection activeCell="B42" sqref="B42:J42"/>
    </sheetView>
  </sheetViews>
  <sheetFormatPr defaultRowHeight="12"/>
  <cols>
    <col min="1" max="1" width="2.5703125" style="78" customWidth="1"/>
    <col min="2" max="2" width="35.7109375" style="78" customWidth="1"/>
    <col min="3" max="3" width="25.7109375" style="78" customWidth="1"/>
    <col min="4" max="10" width="20.7109375" style="78" customWidth="1"/>
    <col min="11" max="16384" width="9.140625" style="78"/>
  </cols>
  <sheetData>
    <row r="1" spans="2:10" s="57" customFormat="1" ht="30" customHeight="1">
      <c r="B1" s="57" t="s">
        <v>0</v>
      </c>
    </row>
    <row r="2" spans="2:10" s="57" customFormat="1" ht="30" customHeight="1">
      <c r="B2" s="57" t="s">
        <v>1</v>
      </c>
      <c r="C2" s="58" t="s">
        <v>2</v>
      </c>
    </row>
    <row r="3" spans="2:10" s="57" customFormat="1" ht="30" customHeight="1">
      <c r="B3" s="57" t="s">
        <v>3</v>
      </c>
      <c r="C3" s="59" t="s">
        <v>77</v>
      </c>
    </row>
    <row r="4" spans="2:10" s="57" customFormat="1" ht="30" customHeight="1">
      <c r="B4" s="57" t="s">
        <v>5</v>
      </c>
      <c r="C4" s="60" t="s">
        <v>96</v>
      </c>
      <c r="D4" s="61" t="s">
        <v>97</v>
      </c>
    </row>
    <row r="5" spans="2:10" s="7" customFormat="1" ht="39.75" customHeight="1">
      <c r="B5" s="95" t="s">
        <v>6</v>
      </c>
      <c r="C5" s="95"/>
      <c r="D5" s="95"/>
      <c r="E5" s="95"/>
      <c r="F5" s="95"/>
      <c r="G5" s="95"/>
      <c r="H5" s="95"/>
      <c r="I5" s="95"/>
      <c r="J5" s="95"/>
    </row>
    <row r="6" spans="2:10" s="2" customFormat="1" ht="19.5" customHeight="1">
      <c r="B6" s="62"/>
      <c r="C6" s="62"/>
      <c r="D6" s="62"/>
      <c r="E6" s="62"/>
      <c r="F6" s="62"/>
      <c r="G6" s="62"/>
      <c r="H6" s="62"/>
      <c r="I6" s="62"/>
      <c r="J6" s="62"/>
    </row>
    <row r="7" spans="2:10" s="2" customFormat="1" ht="39.75" customHeight="1">
      <c r="B7" s="63" t="s">
        <v>7</v>
      </c>
    </row>
    <row r="8" spans="2:10" s="64" customFormat="1" ht="39.75" customHeight="1"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</row>
    <row r="9" spans="2:10" s="64" customFormat="1" ht="30" customHeight="1"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</row>
    <row r="10" spans="2:10" s="64" customFormat="1" ht="30" customHeight="1"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</row>
    <row r="11" spans="2:10" s="64" customFormat="1" ht="30" customHeight="1">
      <c r="B11" s="67">
        <v>14000</v>
      </c>
      <c r="C11" s="67" t="s">
        <v>98</v>
      </c>
      <c r="D11" s="68">
        <f>SUM('TSE:TRE-AP'!D11)</f>
        <v>16921</v>
      </c>
      <c r="E11" s="68">
        <f>SUM('TSE:TRE-AP'!E11)</f>
        <v>3766</v>
      </c>
      <c r="F11" s="68">
        <f>SUM('TSE:TRE-AP'!F11)</f>
        <v>1125</v>
      </c>
      <c r="G11" s="69">
        <v>0</v>
      </c>
      <c r="H11" s="68">
        <f>SUM('TSE:TRE-AP'!H11)</f>
        <v>18527</v>
      </c>
      <c r="I11" s="68">
        <f>SUM('TSE:TRE-AP'!I11)</f>
        <v>25646</v>
      </c>
      <c r="J11" s="70">
        <f>H11+I11</f>
        <v>44173</v>
      </c>
    </row>
    <row r="12" spans="2:10" s="64" customFormat="1" ht="30" customHeight="1">
      <c r="B12" s="119" t="s">
        <v>19</v>
      </c>
      <c r="C12" s="124"/>
      <c r="D12" s="71">
        <f t="shared" ref="D12:J12" si="0">SUM(D11:D11)</f>
        <v>16921</v>
      </c>
      <c r="E12" s="71">
        <f t="shared" si="0"/>
        <v>3766</v>
      </c>
      <c r="F12" s="71">
        <f t="shared" si="0"/>
        <v>1125</v>
      </c>
      <c r="G12" s="71">
        <f t="shared" si="0"/>
        <v>0</v>
      </c>
      <c r="H12" s="71">
        <f t="shared" si="0"/>
        <v>18527</v>
      </c>
      <c r="I12" s="71">
        <f t="shared" si="0"/>
        <v>25646</v>
      </c>
      <c r="J12" s="72">
        <f t="shared" si="0"/>
        <v>44173</v>
      </c>
    </row>
    <row r="13" spans="2:10" s="64" customFormat="1" ht="30" customHeight="1">
      <c r="B13" s="126"/>
      <c r="C13" s="126"/>
      <c r="D13" s="126"/>
      <c r="E13" s="126"/>
      <c r="F13" s="126"/>
      <c r="G13" s="126"/>
      <c r="H13" s="126"/>
      <c r="I13" s="126"/>
      <c r="J13" s="126"/>
    </row>
    <row r="14" spans="2:10" s="64" customFormat="1" ht="30" customHeight="1">
      <c r="B14" s="127" t="s">
        <v>99</v>
      </c>
      <c r="C14" s="127"/>
      <c r="D14" s="127"/>
      <c r="E14" s="127"/>
      <c r="F14" s="127"/>
      <c r="G14" s="127"/>
      <c r="H14" s="127"/>
      <c r="I14" s="127"/>
      <c r="J14" s="127"/>
    </row>
    <row r="15" spans="2:10" s="64" customFormat="1" ht="39.75" customHeight="1"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</row>
    <row r="16" spans="2:10" s="64" customFormat="1" ht="30" customHeight="1">
      <c r="B16" s="120" t="s">
        <v>80</v>
      </c>
      <c r="C16" s="121"/>
      <c r="D16" s="73">
        <v>910.08</v>
      </c>
      <c r="E16" s="122" t="s">
        <v>103</v>
      </c>
      <c r="F16" s="123"/>
      <c r="G16" s="123"/>
      <c r="H16" s="123"/>
      <c r="I16" s="123"/>
      <c r="J16" s="123"/>
    </row>
    <row r="17" spans="2:10" s="64" customFormat="1" ht="30" customHeight="1">
      <c r="B17" s="120" t="s">
        <v>81</v>
      </c>
      <c r="C17" s="121"/>
      <c r="D17" s="73">
        <v>719.62</v>
      </c>
      <c r="E17" s="122" t="s">
        <v>104</v>
      </c>
      <c r="F17" s="123"/>
      <c r="G17" s="123"/>
      <c r="H17" s="123"/>
      <c r="I17" s="123"/>
      <c r="J17" s="123"/>
    </row>
    <row r="18" spans="2:10" s="64" customFormat="1" ht="30" customHeight="1">
      <c r="B18" s="120" t="s">
        <v>82</v>
      </c>
      <c r="C18" s="121"/>
      <c r="D18" s="74">
        <v>340.56153703703706</v>
      </c>
      <c r="E18" s="122"/>
      <c r="F18" s="123"/>
      <c r="G18" s="123"/>
      <c r="H18" s="123"/>
      <c r="I18" s="123"/>
      <c r="J18" s="123"/>
    </row>
    <row r="19" spans="2:10" s="64" customFormat="1" ht="30" customHeight="1">
      <c r="B19" s="120" t="s">
        <v>83</v>
      </c>
      <c r="C19" s="121"/>
      <c r="D19" s="75" t="s">
        <v>105</v>
      </c>
      <c r="E19" s="122" t="s">
        <v>106</v>
      </c>
      <c r="F19" s="123"/>
      <c r="G19" s="123"/>
      <c r="H19" s="123"/>
      <c r="I19" s="123"/>
      <c r="J19" s="123"/>
    </row>
    <row r="20" spans="2:10" s="64" customFormat="1" ht="30" customHeight="1">
      <c r="B20" s="120" t="s">
        <v>107</v>
      </c>
      <c r="C20" s="121"/>
      <c r="D20" s="73">
        <v>215</v>
      </c>
      <c r="E20" s="122" t="s">
        <v>108</v>
      </c>
      <c r="F20" s="123"/>
      <c r="G20" s="123"/>
      <c r="H20" s="123"/>
      <c r="I20" s="123"/>
      <c r="J20" s="123"/>
    </row>
    <row r="21" spans="2:10" ht="15" customHeight="1">
      <c r="B21" s="76"/>
      <c r="C21" s="76"/>
      <c r="D21" s="76"/>
      <c r="E21" s="77"/>
      <c r="F21" s="77"/>
      <c r="G21" s="77"/>
      <c r="H21" s="77"/>
      <c r="I21" s="77"/>
      <c r="J21" s="77"/>
    </row>
    <row r="22" spans="2:10" s="32" customFormat="1" ht="19.5" customHeight="1">
      <c r="B22" s="30" t="s">
        <v>110</v>
      </c>
      <c r="C22" s="31"/>
      <c r="D22" s="31"/>
      <c r="E22" s="31"/>
      <c r="F22" s="31"/>
      <c r="G22" s="31"/>
    </row>
    <row r="23" spans="2:10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codeName="Plan30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73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72</v>
      </c>
      <c r="C11" s="67" t="s">
        <v>73</v>
      </c>
      <c r="D11" s="79">
        <v>124</v>
      </c>
      <c r="E11" s="79">
        <v>31</v>
      </c>
      <c r="F11" s="79">
        <v>0</v>
      </c>
      <c r="G11" s="80">
        <v>0</v>
      </c>
      <c r="H11" s="79">
        <v>161</v>
      </c>
      <c r="I11" s="79">
        <v>347</v>
      </c>
      <c r="J11" s="81">
        <f>H11+I11</f>
        <v>508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124</v>
      </c>
      <c r="E12" s="82">
        <f t="shared" si="0"/>
        <v>31</v>
      </c>
      <c r="F12" s="82">
        <f t="shared" si="0"/>
        <v>0</v>
      </c>
      <c r="G12" s="82">
        <f t="shared" si="0"/>
        <v>0</v>
      </c>
      <c r="H12" s="82">
        <f t="shared" si="0"/>
        <v>161</v>
      </c>
      <c r="I12" s="82">
        <f t="shared" si="0"/>
        <v>347</v>
      </c>
      <c r="J12" s="83">
        <f t="shared" si="0"/>
        <v>508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0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 codeName="Plan31"/>
  <dimension ref="A1:AI23"/>
  <sheetViews>
    <sheetView showGridLines="0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75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74</v>
      </c>
      <c r="C11" s="67" t="s">
        <v>75</v>
      </c>
      <c r="D11" s="79">
        <v>141</v>
      </c>
      <c r="E11" s="79">
        <v>29</v>
      </c>
      <c r="F11" s="79">
        <v>0</v>
      </c>
      <c r="G11" s="80">
        <v>0</v>
      </c>
      <c r="H11" s="79">
        <v>139</v>
      </c>
      <c r="I11" s="79">
        <v>361</v>
      </c>
      <c r="J11" s="81">
        <f>H11+I11</f>
        <v>500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141</v>
      </c>
      <c r="E12" s="82">
        <f t="shared" si="0"/>
        <v>29</v>
      </c>
      <c r="F12" s="82">
        <f t="shared" si="0"/>
        <v>0</v>
      </c>
      <c r="G12" s="82">
        <f t="shared" si="0"/>
        <v>0</v>
      </c>
      <c r="H12" s="82">
        <f t="shared" si="0"/>
        <v>139</v>
      </c>
      <c r="I12" s="82">
        <f t="shared" si="0"/>
        <v>361</v>
      </c>
      <c r="J12" s="83">
        <f t="shared" si="0"/>
        <v>500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0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4"/>
  <dimension ref="A1:AI23"/>
  <sheetViews>
    <sheetView showGridLines="0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21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20</v>
      </c>
      <c r="C11" s="67" t="s">
        <v>21</v>
      </c>
      <c r="D11" s="79">
        <v>888</v>
      </c>
      <c r="E11" s="79">
        <v>197</v>
      </c>
      <c r="F11" s="79">
        <v>3</v>
      </c>
      <c r="G11" s="80">
        <v>0</v>
      </c>
      <c r="H11" s="79">
        <v>1187</v>
      </c>
      <c r="I11" s="79">
        <v>1948</v>
      </c>
      <c r="J11" s="81">
        <f>H11+I11</f>
        <v>3135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888</v>
      </c>
      <c r="E12" s="82">
        <f t="shared" si="0"/>
        <v>197</v>
      </c>
      <c r="F12" s="82">
        <f t="shared" si="0"/>
        <v>3</v>
      </c>
      <c r="G12" s="82">
        <f t="shared" si="0"/>
        <v>0</v>
      </c>
      <c r="H12" s="82">
        <f t="shared" si="0"/>
        <v>1187</v>
      </c>
      <c r="I12" s="82">
        <f t="shared" si="0"/>
        <v>1948</v>
      </c>
      <c r="J12" s="83">
        <f t="shared" si="0"/>
        <v>3135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276.44916666666671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414.91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5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23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22</v>
      </c>
      <c r="C11" s="67" t="s">
        <v>23</v>
      </c>
      <c r="D11" s="79">
        <v>138</v>
      </c>
      <c r="E11" s="79">
        <v>34</v>
      </c>
      <c r="F11" s="79">
        <v>0</v>
      </c>
      <c r="G11" s="80">
        <v>0</v>
      </c>
      <c r="H11" s="79">
        <v>137</v>
      </c>
      <c r="I11" s="79">
        <v>264</v>
      </c>
      <c r="J11" s="81">
        <f>H11+I11</f>
        <v>401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138</v>
      </c>
      <c r="E12" s="82">
        <f t="shared" si="0"/>
        <v>34</v>
      </c>
      <c r="F12" s="82">
        <f t="shared" si="0"/>
        <v>0</v>
      </c>
      <c r="G12" s="82">
        <f t="shared" si="0"/>
        <v>0</v>
      </c>
      <c r="H12" s="82">
        <f t="shared" si="0"/>
        <v>137</v>
      </c>
      <c r="I12" s="82">
        <f t="shared" si="0"/>
        <v>264</v>
      </c>
      <c r="J12" s="83">
        <f t="shared" si="0"/>
        <v>401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0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Plan6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25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24</v>
      </c>
      <c r="C11" s="67" t="s">
        <v>25</v>
      </c>
      <c r="D11" s="79">
        <v>302</v>
      </c>
      <c r="E11" s="79">
        <v>61</v>
      </c>
      <c r="F11" s="79">
        <v>47</v>
      </c>
      <c r="G11" s="80">
        <v>0</v>
      </c>
      <c r="H11" s="79">
        <v>336</v>
      </c>
      <c r="I11" s="79">
        <v>507</v>
      </c>
      <c r="J11" s="81">
        <f>H11+I11</f>
        <v>843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302</v>
      </c>
      <c r="E12" s="82">
        <f t="shared" si="0"/>
        <v>61</v>
      </c>
      <c r="F12" s="82">
        <f t="shared" si="0"/>
        <v>47</v>
      </c>
      <c r="G12" s="82">
        <f t="shared" si="0"/>
        <v>0</v>
      </c>
      <c r="H12" s="82">
        <f t="shared" si="0"/>
        <v>336</v>
      </c>
      <c r="I12" s="82">
        <f t="shared" si="0"/>
        <v>507</v>
      </c>
      <c r="J12" s="83">
        <f t="shared" si="0"/>
        <v>843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227.95317375886529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Plan7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27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26</v>
      </c>
      <c r="C11" s="67" t="s">
        <v>27</v>
      </c>
      <c r="D11" s="79">
        <v>374</v>
      </c>
      <c r="E11" s="79">
        <v>103</v>
      </c>
      <c r="F11" s="79">
        <v>11</v>
      </c>
      <c r="G11" s="80">
        <v>0</v>
      </c>
      <c r="H11" s="79">
        <v>388</v>
      </c>
      <c r="I11" s="79">
        <v>786</v>
      </c>
      <c r="J11" s="81">
        <f>H11+I11</f>
        <v>1174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374</v>
      </c>
      <c r="E12" s="82">
        <f t="shared" si="0"/>
        <v>103</v>
      </c>
      <c r="F12" s="82">
        <f t="shared" si="0"/>
        <v>11</v>
      </c>
      <c r="G12" s="82">
        <f t="shared" si="0"/>
        <v>0</v>
      </c>
      <c r="H12" s="82">
        <f t="shared" si="0"/>
        <v>388</v>
      </c>
      <c r="I12" s="82">
        <f t="shared" si="0"/>
        <v>786</v>
      </c>
      <c r="J12" s="83">
        <f t="shared" si="0"/>
        <v>1174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833.51174242424224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Plan8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29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28</v>
      </c>
      <c r="C11" s="67" t="s">
        <v>29</v>
      </c>
      <c r="D11" s="79">
        <v>986</v>
      </c>
      <c r="E11" s="79">
        <v>222</v>
      </c>
      <c r="F11" s="79">
        <v>68</v>
      </c>
      <c r="G11" s="80">
        <v>0</v>
      </c>
      <c r="H11" s="79">
        <v>847</v>
      </c>
      <c r="I11" s="79">
        <v>688</v>
      </c>
      <c r="J11" s="81">
        <f>H11+I11</f>
        <v>1535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986</v>
      </c>
      <c r="E12" s="82">
        <f t="shared" si="0"/>
        <v>222</v>
      </c>
      <c r="F12" s="82">
        <f t="shared" si="0"/>
        <v>68</v>
      </c>
      <c r="G12" s="82">
        <f t="shared" si="0"/>
        <v>0</v>
      </c>
      <c r="H12" s="82">
        <f t="shared" si="0"/>
        <v>847</v>
      </c>
      <c r="I12" s="82">
        <f t="shared" si="0"/>
        <v>688</v>
      </c>
      <c r="J12" s="83">
        <f t="shared" si="0"/>
        <v>1535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1093.5343504901959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Plan9"/>
  <dimension ref="A1:AI23"/>
  <sheetViews>
    <sheetView showGridLines="0" topLeftCell="D1" zoomScale="70" zoomScaleNormal="70" workbookViewId="0">
      <selection activeCell="B42" sqref="B42:J42"/>
    </sheetView>
  </sheetViews>
  <sheetFormatPr defaultRowHeight="12.75"/>
  <cols>
    <col min="1" max="1" width="2.5703125" style="86" customWidth="1"/>
    <col min="2" max="2" width="35.7109375" style="86" customWidth="1"/>
    <col min="3" max="3" width="25.7109375" style="86" customWidth="1"/>
    <col min="4" max="10" width="20.7109375" style="86" customWidth="1"/>
    <col min="11" max="17" width="9.140625" style="86" customWidth="1"/>
    <col min="18" max="20" width="9.140625" style="64" customWidth="1"/>
    <col min="21" max="21" width="9.140625" style="64"/>
    <col min="22" max="22" width="9.140625" style="87"/>
    <col min="23" max="24" width="9.140625" style="64"/>
    <col min="25" max="25" width="9.140625" style="87"/>
    <col min="26" max="30" width="9.140625" style="64"/>
    <col min="31" max="34" width="9.140625" style="88"/>
    <col min="35" max="35" width="9.140625" style="64"/>
    <col min="36" max="16384" width="9.140625" style="86"/>
  </cols>
  <sheetData>
    <row r="1" spans="1:20" ht="30" customHeight="1">
      <c r="A1" s="57"/>
      <c r="B1" s="57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 ht="30" customHeight="1">
      <c r="A2" s="57"/>
      <c r="B2" s="57" t="s">
        <v>1</v>
      </c>
      <c r="C2" s="58" t="s">
        <v>2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30" customHeight="1">
      <c r="A3" s="57"/>
      <c r="B3" s="57" t="s">
        <v>3</v>
      </c>
      <c r="C3" s="59" t="s">
        <v>31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ht="30" customHeight="1">
      <c r="A4" s="57"/>
      <c r="B4" s="57" t="s">
        <v>5</v>
      </c>
      <c r="C4" s="60" t="s">
        <v>96</v>
      </c>
      <c r="D4" s="61" t="s">
        <v>97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ht="39.75" customHeight="1">
      <c r="A5" s="7"/>
      <c r="B5" s="95" t="s">
        <v>6</v>
      </c>
      <c r="C5" s="95"/>
      <c r="D5" s="95"/>
      <c r="E5" s="95"/>
      <c r="F5" s="95"/>
      <c r="G5" s="95"/>
      <c r="H5" s="95"/>
      <c r="I5" s="95"/>
      <c r="J5" s="95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9.5" customHeight="1">
      <c r="A6" s="2"/>
      <c r="B6" s="62"/>
      <c r="C6" s="62"/>
      <c r="D6" s="62"/>
      <c r="E6" s="62"/>
      <c r="F6" s="62"/>
      <c r="G6" s="62"/>
      <c r="H6" s="62"/>
      <c r="I6" s="62"/>
      <c r="J6" s="6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75" customHeight="1">
      <c r="A7" s="2"/>
      <c r="B7" s="63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64"/>
      <c r="B8" s="124" t="s">
        <v>8</v>
      </c>
      <c r="C8" s="125"/>
      <c r="D8" s="125" t="s">
        <v>9</v>
      </c>
      <c r="E8" s="125"/>
      <c r="F8" s="125"/>
      <c r="G8" s="125"/>
      <c r="H8" s="125"/>
      <c r="I8" s="125"/>
      <c r="J8" s="118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124" t="s">
        <v>10</v>
      </c>
      <c r="C9" s="125" t="s">
        <v>11</v>
      </c>
      <c r="D9" s="125" t="s">
        <v>12</v>
      </c>
      <c r="E9" s="125" t="s">
        <v>13</v>
      </c>
      <c r="F9" s="125" t="s">
        <v>14</v>
      </c>
      <c r="G9" s="125" t="s">
        <v>15</v>
      </c>
      <c r="H9" s="125" t="s">
        <v>16</v>
      </c>
      <c r="I9" s="125"/>
      <c r="J9" s="118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124"/>
      <c r="C10" s="125"/>
      <c r="D10" s="125"/>
      <c r="E10" s="125"/>
      <c r="F10" s="125"/>
      <c r="G10" s="125"/>
      <c r="H10" s="65" t="s">
        <v>17</v>
      </c>
      <c r="I10" s="65" t="s">
        <v>18</v>
      </c>
      <c r="J10" s="66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67" t="s">
        <v>30</v>
      </c>
      <c r="C11" s="67" t="s">
        <v>31</v>
      </c>
      <c r="D11" s="79">
        <v>787</v>
      </c>
      <c r="E11" s="79">
        <v>142</v>
      </c>
      <c r="F11" s="79">
        <v>12</v>
      </c>
      <c r="G11" s="80">
        <v>0</v>
      </c>
      <c r="H11" s="79">
        <v>709</v>
      </c>
      <c r="I11" s="79">
        <v>782</v>
      </c>
      <c r="J11" s="81">
        <f>H11+I11</f>
        <v>1491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119" t="s">
        <v>19</v>
      </c>
      <c r="C12" s="124"/>
      <c r="D12" s="82">
        <f t="shared" ref="D12:J12" si="0">SUM(D11:D11)</f>
        <v>787</v>
      </c>
      <c r="E12" s="82">
        <f t="shared" si="0"/>
        <v>142</v>
      </c>
      <c r="F12" s="82">
        <f t="shared" si="0"/>
        <v>12</v>
      </c>
      <c r="G12" s="82">
        <f t="shared" si="0"/>
        <v>0</v>
      </c>
      <c r="H12" s="82">
        <f t="shared" si="0"/>
        <v>709</v>
      </c>
      <c r="I12" s="82">
        <f t="shared" si="0"/>
        <v>782</v>
      </c>
      <c r="J12" s="83">
        <f t="shared" si="0"/>
        <v>1491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126"/>
      <c r="C13" s="126"/>
      <c r="D13" s="126"/>
      <c r="E13" s="126"/>
      <c r="F13" s="126"/>
      <c r="G13" s="126"/>
      <c r="H13" s="126"/>
      <c r="I13" s="126"/>
      <c r="J13" s="126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127" t="s">
        <v>109</v>
      </c>
      <c r="C14" s="127"/>
      <c r="D14" s="127"/>
      <c r="E14" s="127"/>
      <c r="F14" s="127"/>
      <c r="G14" s="127"/>
      <c r="H14" s="127"/>
      <c r="I14" s="127"/>
      <c r="J14" s="127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119" t="s">
        <v>100</v>
      </c>
      <c r="C15" s="124"/>
      <c r="D15" s="65" t="s">
        <v>101</v>
      </c>
      <c r="E15" s="118" t="s">
        <v>102</v>
      </c>
      <c r="F15" s="119"/>
      <c r="G15" s="119"/>
      <c r="H15" s="119"/>
      <c r="I15" s="119"/>
      <c r="J15" s="119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120" t="s">
        <v>80</v>
      </c>
      <c r="C16" s="121"/>
      <c r="D16" s="84">
        <v>910.08</v>
      </c>
      <c r="E16" s="122" t="s">
        <v>103</v>
      </c>
      <c r="F16" s="123"/>
      <c r="G16" s="123"/>
      <c r="H16" s="123"/>
      <c r="I16" s="123"/>
      <c r="J16" s="123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120" t="s">
        <v>81</v>
      </c>
      <c r="C17" s="121"/>
      <c r="D17" s="84">
        <v>719.62</v>
      </c>
      <c r="E17" s="122" t="s">
        <v>104</v>
      </c>
      <c r="F17" s="123"/>
      <c r="G17" s="123"/>
      <c r="H17" s="123"/>
      <c r="I17" s="123"/>
      <c r="J17" s="123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120" t="s">
        <v>82</v>
      </c>
      <c r="C18" s="121"/>
      <c r="D18" s="74">
        <v>200.03729166666665</v>
      </c>
      <c r="E18" s="122"/>
      <c r="F18" s="123"/>
      <c r="G18" s="123"/>
      <c r="H18" s="123"/>
      <c r="I18" s="123"/>
      <c r="J18" s="123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120" t="s">
        <v>83</v>
      </c>
      <c r="C19" s="121"/>
      <c r="D19" s="85" t="s">
        <v>105</v>
      </c>
      <c r="E19" s="122" t="s">
        <v>106</v>
      </c>
      <c r="F19" s="123"/>
      <c r="G19" s="123"/>
      <c r="H19" s="123"/>
      <c r="I19" s="123"/>
      <c r="J19" s="123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120" t="s">
        <v>107</v>
      </c>
      <c r="C20" s="121"/>
      <c r="D20" s="84">
        <f>IF(C11="TSE",414.91,215)</f>
        <v>215</v>
      </c>
      <c r="E20" s="128" t="s">
        <v>108</v>
      </c>
      <c r="F20" s="120"/>
      <c r="G20" s="120"/>
      <c r="H20" s="120"/>
      <c r="I20" s="120"/>
      <c r="J20" s="120"/>
      <c r="K20" s="64"/>
      <c r="L20" s="64"/>
      <c r="M20" s="64"/>
      <c r="N20" s="64"/>
      <c r="O20" s="64"/>
      <c r="P20" s="64"/>
      <c r="Q20" s="64"/>
    </row>
    <row r="22" spans="1:17" s="32" customFormat="1" ht="19.5" customHeight="1">
      <c r="B22" s="30" t="s">
        <v>110</v>
      </c>
      <c r="C22" s="31"/>
      <c r="D22" s="31"/>
      <c r="E22" s="31"/>
      <c r="F22" s="31"/>
      <c r="G22" s="31"/>
    </row>
    <row r="23" spans="1:17" s="32" customFormat="1" ht="19.5" customHeight="1">
      <c r="B23" s="94" t="s">
        <v>76</v>
      </c>
      <c r="C23" s="94"/>
      <c r="D23" s="94"/>
      <c r="E23" s="94"/>
      <c r="F23" s="94"/>
      <c r="G23" s="94"/>
      <c r="H23" s="94"/>
      <c r="I23" s="94"/>
      <c r="J23" s="94"/>
    </row>
  </sheetData>
  <mergeCells count="26">
    <mergeCell ref="B12:C12"/>
    <mergeCell ref="B13:J13"/>
    <mergeCell ref="B14:J14"/>
    <mergeCell ref="B15:C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E15:J15"/>
    <mergeCell ref="B20:C20"/>
    <mergeCell ref="E20:J20"/>
    <mergeCell ref="B23:J23"/>
    <mergeCell ref="B17:C17"/>
    <mergeCell ref="E17:J17"/>
    <mergeCell ref="B18:C18"/>
    <mergeCell ref="E18:J18"/>
    <mergeCell ref="B19:C19"/>
    <mergeCell ref="E19:J19"/>
    <mergeCell ref="B16:C16"/>
    <mergeCell ref="E16:J16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31</vt:i4>
      </vt:variant>
    </vt:vector>
  </HeadingPairs>
  <TitlesOfParts>
    <vt:vector size="31" baseType="lpstr">
      <vt:lpstr>QTDE_BENEFIÁRIOS_JE_por_UO</vt:lpstr>
      <vt:lpstr>VALOR_NORMA_JE_por_UO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jardel.vieira</dc:creator>
  <cp:lastModifiedBy>jardel.vieira</cp:lastModifiedBy>
  <cp:lastPrinted>2020-01-22T15:03:05Z</cp:lastPrinted>
  <dcterms:created xsi:type="dcterms:W3CDTF">2020-01-22T15:01:38Z</dcterms:created>
  <dcterms:modified xsi:type="dcterms:W3CDTF">2020-01-22T17:37:38Z</dcterms:modified>
</cp:coreProperties>
</file>