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50" i="30"/>
  <c r="F49"/>
  <c r="F32"/>
  <c r="F49" i="29"/>
  <c r="F50" s="1"/>
  <c r="F32"/>
  <c r="F49" i="28"/>
  <c r="F32"/>
  <c r="F50" s="1"/>
  <c r="F49" i="27"/>
  <c r="F32"/>
  <c r="F50" s="1"/>
  <c r="F49" i="26"/>
  <c r="F50" s="1"/>
  <c r="F32"/>
  <c r="F49" i="25"/>
  <c r="F50" s="1"/>
  <c r="F32"/>
  <c r="F49" i="24"/>
  <c r="F50" s="1"/>
  <c r="F32"/>
  <c r="F50" i="23"/>
  <c r="F49"/>
  <c r="F32"/>
  <c r="F49" i="22"/>
  <c r="F50" s="1"/>
  <c r="F32"/>
  <c r="F49" i="21"/>
  <c r="F50" s="1"/>
  <c r="F32"/>
  <c r="F49" i="20"/>
  <c r="F32"/>
  <c r="F50" s="1"/>
  <c r="F50" i="19"/>
  <c r="F49"/>
  <c r="F32"/>
  <c r="F49" i="18"/>
  <c r="F50" s="1"/>
  <c r="F32"/>
  <c r="F49" i="17"/>
  <c r="F50" s="1"/>
  <c r="F32"/>
  <c r="F50" i="16"/>
  <c r="F49"/>
  <c r="F32"/>
  <c r="F50" i="15"/>
  <c r="F49"/>
  <c r="F32"/>
  <c r="F49" i="14"/>
  <c r="F50" s="1"/>
  <c r="F32"/>
  <c r="F49" i="13"/>
  <c r="F50" s="1"/>
  <c r="F32"/>
  <c r="F49" i="12"/>
  <c r="F50" s="1"/>
  <c r="F32"/>
  <c r="F50" i="11"/>
  <c r="F49"/>
  <c r="F32"/>
  <c r="F49" i="10"/>
  <c r="F50" s="1"/>
  <c r="F32"/>
  <c r="F49" i="9"/>
  <c r="F50" s="1"/>
  <c r="F32"/>
  <c r="F50" i="8"/>
  <c r="F49"/>
  <c r="F32"/>
  <c r="F50" i="7"/>
  <c r="F49"/>
  <c r="F32"/>
  <c r="F49" i="6"/>
  <c r="F50" s="1"/>
  <c r="F32"/>
  <c r="F49" i="5"/>
  <c r="F50" s="1"/>
  <c r="F32"/>
  <c r="F49" i="4"/>
  <c r="F50" s="1"/>
  <c r="F32"/>
  <c r="F50" i="3"/>
  <c r="F49"/>
  <c r="F32"/>
  <c r="F48" i="2"/>
  <c r="F47"/>
  <c r="F46"/>
  <c r="F45"/>
  <c r="F44"/>
  <c r="F43"/>
  <c r="F42"/>
  <c r="F41"/>
  <c r="F40"/>
  <c r="F39"/>
  <c r="F38"/>
  <c r="F37"/>
  <c r="F36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Y37" i="1"/>
  <c r="X37"/>
  <c r="Z37" s="1"/>
  <c r="W37"/>
  <c r="V37"/>
  <c r="U37"/>
  <c r="T37"/>
  <c r="R37"/>
  <c r="Q37"/>
  <c r="P37"/>
  <c r="N37"/>
  <c r="M37"/>
  <c r="L37"/>
  <c r="J37"/>
  <c r="I37"/>
  <c r="K37" s="1"/>
  <c r="H37"/>
  <c r="G37"/>
  <c r="F37"/>
  <c r="D37"/>
  <c r="C37"/>
  <c r="Y36"/>
  <c r="X36"/>
  <c r="Z36" s="1"/>
  <c r="V36"/>
  <c r="U36"/>
  <c r="T36"/>
  <c r="R36"/>
  <c r="Q36"/>
  <c r="P36"/>
  <c r="N36"/>
  <c r="M36"/>
  <c r="L36"/>
  <c r="J36"/>
  <c r="I36"/>
  <c r="H36"/>
  <c r="G36"/>
  <c r="F36"/>
  <c r="D36"/>
  <c r="C36"/>
  <c r="E36" s="1"/>
  <c r="Y35"/>
  <c r="X35"/>
  <c r="Z35" s="1"/>
  <c r="V35"/>
  <c r="U35"/>
  <c r="T35"/>
  <c r="R35"/>
  <c r="Q35"/>
  <c r="P35"/>
  <c r="S35" s="1"/>
  <c r="N35"/>
  <c r="M35"/>
  <c r="L35"/>
  <c r="J35"/>
  <c r="I35"/>
  <c r="K35" s="1"/>
  <c r="G35"/>
  <c r="H35" s="1"/>
  <c r="F35"/>
  <c r="D35"/>
  <c r="C35"/>
  <c r="Y34"/>
  <c r="X34"/>
  <c r="V34"/>
  <c r="U34"/>
  <c r="T34"/>
  <c r="W34" s="1"/>
  <c r="R34"/>
  <c r="Q34"/>
  <c r="P34"/>
  <c r="N34"/>
  <c r="M34"/>
  <c r="L34"/>
  <c r="J34"/>
  <c r="I34"/>
  <c r="K34" s="1"/>
  <c r="G34"/>
  <c r="F34"/>
  <c r="H34" s="1"/>
  <c r="E34"/>
  <c r="D34"/>
  <c r="C34"/>
  <c r="Y33"/>
  <c r="X33"/>
  <c r="Z33" s="1"/>
  <c r="V33"/>
  <c r="U33"/>
  <c r="T33"/>
  <c r="W33" s="1"/>
  <c r="R33"/>
  <c r="Q33"/>
  <c r="P33"/>
  <c r="N33"/>
  <c r="M33"/>
  <c r="L33"/>
  <c r="K33"/>
  <c r="J33"/>
  <c r="I33"/>
  <c r="G33"/>
  <c r="F33"/>
  <c r="H33" s="1"/>
  <c r="D33"/>
  <c r="C33"/>
  <c r="Z32"/>
  <c r="Y32"/>
  <c r="X32"/>
  <c r="V32"/>
  <c r="U32"/>
  <c r="T32"/>
  <c r="W32" s="1"/>
  <c r="R32"/>
  <c r="Q32"/>
  <c r="P32"/>
  <c r="S32" s="1"/>
  <c r="N32"/>
  <c r="M32"/>
  <c r="L32"/>
  <c r="J32"/>
  <c r="I32"/>
  <c r="K32" s="1"/>
  <c r="G32"/>
  <c r="F32"/>
  <c r="H32" s="1"/>
  <c r="E32"/>
  <c r="D32"/>
  <c r="C32"/>
  <c r="Y31"/>
  <c r="X31"/>
  <c r="Z31" s="1"/>
  <c r="V31"/>
  <c r="U31"/>
  <c r="T31"/>
  <c r="R31"/>
  <c r="Q31"/>
  <c r="P31"/>
  <c r="S31" s="1"/>
  <c r="N31"/>
  <c r="M31"/>
  <c r="L31"/>
  <c r="K31"/>
  <c r="J31"/>
  <c r="I31"/>
  <c r="G31"/>
  <c r="F31"/>
  <c r="D31"/>
  <c r="C31"/>
  <c r="Y30"/>
  <c r="Z30" s="1"/>
  <c r="X30"/>
  <c r="V30"/>
  <c r="U30"/>
  <c r="T30"/>
  <c r="R30"/>
  <c r="Q30"/>
  <c r="P30"/>
  <c r="N30"/>
  <c r="M30"/>
  <c r="L30"/>
  <c r="J30"/>
  <c r="I30"/>
  <c r="G30"/>
  <c r="F30"/>
  <c r="D30"/>
  <c r="C30"/>
  <c r="E30" s="1"/>
  <c r="Y29"/>
  <c r="X29"/>
  <c r="Z29" s="1"/>
  <c r="V29"/>
  <c r="U29"/>
  <c r="T29"/>
  <c r="W29" s="1"/>
  <c r="R29"/>
  <c r="Q29"/>
  <c r="P29"/>
  <c r="N29"/>
  <c r="M29"/>
  <c r="L29"/>
  <c r="J29"/>
  <c r="I29"/>
  <c r="K29" s="1"/>
  <c r="H29"/>
  <c r="G29"/>
  <c r="F29"/>
  <c r="D29"/>
  <c r="C29"/>
  <c r="E29" s="1"/>
  <c r="Y28"/>
  <c r="X28"/>
  <c r="Z28" s="1"/>
  <c r="V28"/>
  <c r="U28"/>
  <c r="T28"/>
  <c r="R28"/>
  <c r="Q28"/>
  <c r="P28"/>
  <c r="N28"/>
  <c r="M28"/>
  <c r="L28"/>
  <c r="J28"/>
  <c r="I28"/>
  <c r="K28" s="1"/>
  <c r="G28"/>
  <c r="F28"/>
  <c r="H28" s="1"/>
  <c r="D28"/>
  <c r="C28"/>
  <c r="E28" s="1"/>
  <c r="Y27"/>
  <c r="X27"/>
  <c r="Z27" s="1"/>
  <c r="V27"/>
  <c r="U27"/>
  <c r="T27"/>
  <c r="S27"/>
  <c r="R27"/>
  <c r="Q27"/>
  <c r="P27"/>
  <c r="N27"/>
  <c r="M27"/>
  <c r="L27"/>
  <c r="J27"/>
  <c r="I27"/>
  <c r="K27" s="1"/>
  <c r="G27"/>
  <c r="F27"/>
  <c r="D27"/>
  <c r="C27"/>
  <c r="E27" s="1"/>
  <c r="Y26"/>
  <c r="Z26" s="1"/>
  <c r="X26"/>
  <c r="V26"/>
  <c r="U26"/>
  <c r="T26"/>
  <c r="R26"/>
  <c r="Q26"/>
  <c r="P26"/>
  <c r="S26" s="1"/>
  <c r="N26"/>
  <c r="M26"/>
  <c r="L26"/>
  <c r="J26"/>
  <c r="I26"/>
  <c r="G26"/>
  <c r="F26"/>
  <c r="E26"/>
  <c r="D26"/>
  <c r="C26"/>
  <c r="Y25"/>
  <c r="X25"/>
  <c r="V25"/>
  <c r="U25"/>
  <c r="T25"/>
  <c r="W25" s="1"/>
  <c r="R25"/>
  <c r="Q25"/>
  <c r="P25"/>
  <c r="S25" s="1"/>
  <c r="N25"/>
  <c r="M25"/>
  <c r="L25"/>
  <c r="J25"/>
  <c r="I25"/>
  <c r="K25" s="1"/>
  <c r="G25"/>
  <c r="F25"/>
  <c r="H25" s="1"/>
  <c r="D25"/>
  <c r="C25"/>
  <c r="E25" s="1"/>
  <c r="Y24"/>
  <c r="X24"/>
  <c r="Z24" s="1"/>
  <c r="V24"/>
  <c r="U24"/>
  <c r="T24"/>
  <c r="R24"/>
  <c r="Q24"/>
  <c r="P24"/>
  <c r="N24"/>
  <c r="M24"/>
  <c r="L24"/>
  <c r="J24"/>
  <c r="I24"/>
  <c r="G24"/>
  <c r="H24" s="1"/>
  <c r="F24"/>
  <c r="E24"/>
  <c r="D24"/>
  <c r="C24"/>
  <c r="Z23"/>
  <c r="Y23"/>
  <c r="X23"/>
  <c r="V23"/>
  <c r="U23"/>
  <c r="T23"/>
  <c r="W23" s="1"/>
  <c r="R23"/>
  <c r="Q23"/>
  <c r="P23"/>
  <c r="S23" s="1"/>
  <c r="N23"/>
  <c r="M23"/>
  <c r="L23"/>
  <c r="K23"/>
  <c r="J23"/>
  <c r="I23"/>
  <c r="G23"/>
  <c r="H23" s="1"/>
  <c r="F23"/>
  <c r="D23"/>
  <c r="C23"/>
  <c r="E23" s="1"/>
  <c r="Y22"/>
  <c r="X22"/>
  <c r="V22"/>
  <c r="U22"/>
  <c r="T22"/>
  <c r="W22" s="1"/>
  <c r="R22"/>
  <c r="Q22"/>
  <c r="P22"/>
  <c r="N22"/>
  <c r="M22"/>
  <c r="L22"/>
  <c r="J22"/>
  <c r="I22"/>
  <c r="K22" s="1"/>
  <c r="G22"/>
  <c r="F22"/>
  <c r="D22"/>
  <c r="C22"/>
  <c r="E22" s="1"/>
  <c r="Y21"/>
  <c r="X21"/>
  <c r="W21"/>
  <c r="V21"/>
  <c r="U21"/>
  <c r="T21"/>
  <c r="R21"/>
  <c r="Q21"/>
  <c r="P21"/>
  <c r="N21"/>
  <c r="M21"/>
  <c r="L21"/>
  <c r="J21"/>
  <c r="K21" s="1"/>
  <c r="I21"/>
  <c r="H21"/>
  <c r="G21"/>
  <c r="F21"/>
  <c r="D21"/>
  <c r="C21"/>
  <c r="Y20"/>
  <c r="Z20" s="1"/>
  <c r="X20"/>
  <c r="V20"/>
  <c r="U20"/>
  <c r="T20"/>
  <c r="R20"/>
  <c r="Q20"/>
  <c r="P20"/>
  <c r="N20"/>
  <c r="M20"/>
  <c r="L20"/>
  <c r="J20"/>
  <c r="I20"/>
  <c r="K20" s="1"/>
  <c r="H20"/>
  <c r="G20"/>
  <c r="F20"/>
  <c r="D20"/>
  <c r="C20"/>
  <c r="E20" s="1"/>
  <c r="O20" s="1"/>
  <c r="Y19"/>
  <c r="X19"/>
  <c r="Z19" s="1"/>
  <c r="V19"/>
  <c r="U19"/>
  <c r="T19"/>
  <c r="R19"/>
  <c r="Q19"/>
  <c r="P19"/>
  <c r="S19" s="1"/>
  <c r="N19"/>
  <c r="M19"/>
  <c r="L19"/>
  <c r="J19"/>
  <c r="I19"/>
  <c r="K19" s="1"/>
  <c r="G19"/>
  <c r="F19"/>
  <c r="D19"/>
  <c r="C19"/>
  <c r="Y18"/>
  <c r="X18"/>
  <c r="V18"/>
  <c r="U18"/>
  <c r="T18"/>
  <c r="R18"/>
  <c r="Q18"/>
  <c r="P18"/>
  <c r="N18"/>
  <c r="M18"/>
  <c r="L18"/>
  <c r="J18"/>
  <c r="I18"/>
  <c r="G18"/>
  <c r="F18"/>
  <c r="H18" s="1"/>
  <c r="E18"/>
  <c r="D18"/>
  <c r="C18"/>
  <c r="Y17"/>
  <c r="X17"/>
  <c r="Z17" s="1"/>
  <c r="V17"/>
  <c r="U17"/>
  <c r="T17"/>
  <c r="W17" s="1"/>
  <c r="R17"/>
  <c r="Q17"/>
  <c r="P17"/>
  <c r="S17" s="1"/>
  <c r="N17"/>
  <c r="M17"/>
  <c r="L17"/>
  <c r="K17"/>
  <c r="J17"/>
  <c r="I17"/>
  <c r="G17"/>
  <c r="F17"/>
  <c r="H17" s="1"/>
  <c r="D17"/>
  <c r="C17"/>
  <c r="E17" s="1"/>
  <c r="Z16"/>
  <c r="Y16"/>
  <c r="X16"/>
  <c r="V16"/>
  <c r="U16"/>
  <c r="T16"/>
  <c r="W16" s="1"/>
  <c r="R16"/>
  <c r="Q16"/>
  <c r="P16"/>
  <c r="S16" s="1"/>
  <c r="N16"/>
  <c r="M16"/>
  <c r="L16"/>
  <c r="J16"/>
  <c r="I16"/>
  <c r="K16" s="1"/>
  <c r="G16"/>
  <c r="F16"/>
  <c r="H16" s="1"/>
  <c r="E16"/>
  <c r="D16"/>
  <c r="C16"/>
  <c r="Y15"/>
  <c r="Z15" s="1"/>
  <c r="X15"/>
  <c r="V15"/>
  <c r="U15"/>
  <c r="T15"/>
  <c r="R15"/>
  <c r="Q15"/>
  <c r="P15"/>
  <c r="S15" s="1"/>
  <c r="N15"/>
  <c r="M15"/>
  <c r="L15"/>
  <c r="K15"/>
  <c r="J15"/>
  <c r="I15"/>
  <c r="G15"/>
  <c r="H15" s="1"/>
  <c r="F15"/>
  <c r="D15"/>
  <c r="C15"/>
  <c r="E15" s="1"/>
  <c r="Y14"/>
  <c r="Z14" s="1"/>
  <c r="AA14" s="1"/>
  <c r="X14"/>
  <c r="V14"/>
  <c r="U14"/>
  <c r="T14"/>
  <c r="W14" s="1"/>
  <c r="R14"/>
  <c r="Q14"/>
  <c r="P14"/>
  <c r="S14" s="1"/>
  <c r="N14"/>
  <c r="M14"/>
  <c r="L14"/>
  <c r="J14"/>
  <c r="I14"/>
  <c r="K14" s="1"/>
  <c r="G14"/>
  <c r="F14"/>
  <c r="D14"/>
  <c r="C14"/>
  <c r="E14" s="1"/>
  <c r="Y13"/>
  <c r="X13"/>
  <c r="Z13" s="1"/>
  <c r="V13"/>
  <c r="U13"/>
  <c r="T13"/>
  <c r="W13" s="1"/>
  <c r="R13"/>
  <c r="Q13"/>
  <c r="P13"/>
  <c r="N13"/>
  <c r="M13"/>
  <c r="L13"/>
  <c r="J13"/>
  <c r="I13"/>
  <c r="K13" s="1"/>
  <c r="H13"/>
  <c r="G13"/>
  <c r="F13"/>
  <c r="D13"/>
  <c r="C13"/>
  <c r="Y12"/>
  <c r="X12"/>
  <c r="Z12" s="1"/>
  <c r="V12"/>
  <c r="U12"/>
  <c r="T12"/>
  <c r="R12"/>
  <c r="Q12"/>
  <c r="P12"/>
  <c r="N12"/>
  <c r="M12"/>
  <c r="L12"/>
  <c r="J12"/>
  <c r="I12"/>
  <c r="K12" s="1"/>
  <c r="H12"/>
  <c r="G12"/>
  <c r="F12"/>
  <c r="D12"/>
  <c r="C12"/>
  <c r="E12" s="1"/>
  <c r="Y11"/>
  <c r="X11"/>
  <c r="Z11" s="1"/>
  <c r="V11"/>
  <c r="U11"/>
  <c r="T11"/>
  <c r="W11" s="1"/>
  <c r="S11"/>
  <c r="R11"/>
  <c r="Q11"/>
  <c r="P11"/>
  <c r="N11"/>
  <c r="M11"/>
  <c r="L11"/>
  <c r="J11"/>
  <c r="I11"/>
  <c r="K11" s="1"/>
  <c r="G11"/>
  <c r="F11"/>
  <c r="D11"/>
  <c r="C11"/>
  <c r="E11" s="1"/>
  <c r="Y10"/>
  <c r="X10"/>
  <c r="V10"/>
  <c r="V38" s="1"/>
  <c r="V39" s="1"/>
  <c r="U10"/>
  <c r="T10"/>
  <c r="R10"/>
  <c r="Q10"/>
  <c r="P10"/>
  <c r="S10" s="1"/>
  <c r="N10"/>
  <c r="M10"/>
  <c r="L10"/>
  <c r="L38" s="1"/>
  <c r="L39" s="1"/>
  <c r="J10"/>
  <c r="I10"/>
  <c r="G10"/>
  <c r="F10"/>
  <c r="H10" s="1"/>
  <c r="D10"/>
  <c r="C10"/>
  <c r="E10" s="1"/>
  <c r="D4"/>
  <c r="C4"/>
  <c r="O36" l="1"/>
  <c r="J38"/>
  <c r="J39" s="1"/>
  <c r="S18"/>
  <c r="K24"/>
  <c r="E37"/>
  <c r="O37" s="1"/>
  <c r="K10"/>
  <c r="W10"/>
  <c r="H11"/>
  <c r="H38" s="1"/>
  <c r="S13"/>
  <c r="Z18"/>
  <c r="S20"/>
  <c r="H22"/>
  <c r="K26"/>
  <c r="W26"/>
  <c r="H27"/>
  <c r="S29"/>
  <c r="AA29" s="1"/>
  <c r="AB29" s="1"/>
  <c r="Z34"/>
  <c r="S36"/>
  <c r="U38"/>
  <c r="S34"/>
  <c r="G38"/>
  <c r="G39" s="1"/>
  <c r="R38"/>
  <c r="R39" s="1"/>
  <c r="W12"/>
  <c r="W19"/>
  <c r="AA19" s="1"/>
  <c r="AB19" s="1"/>
  <c r="S22"/>
  <c r="O25"/>
  <c r="W28"/>
  <c r="W35"/>
  <c r="AA35" s="1"/>
  <c r="N39"/>
  <c r="W31"/>
  <c r="AA31" s="1"/>
  <c r="Q38"/>
  <c r="Q39" s="1"/>
  <c r="Z22"/>
  <c r="S24"/>
  <c r="H26"/>
  <c r="K30"/>
  <c r="W30"/>
  <c r="H31"/>
  <c r="S33"/>
  <c r="O16"/>
  <c r="E19"/>
  <c r="O19" s="1"/>
  <c r="Z25"/>
  <c r="E13"/>
  <c r="O13" s="1"/>
  <c r="AA23"/>
  <c r="O29"/>
  <c r="F32" i="2"/>
  <c r="F49"/>
  <c r="W15" i="1"/>
  <c r="AA15" s="1"/>
  <c r="AB15" s="1"/>
  <c r="E21"/>
  <c r="O21" s="1"/>
  <c r="W24"/>
  <c r="O32"/>
  <c r="E35"/>
  <c r="O35" s="1"/>
  <c r="D38"/>
  <c r="D39" s="1"/>
  <c r="N38"/>
  <c r="Y38"/>
  <c r="Y39" s="1"/>
  <c r="S12"/>
  <c r="AA12" s="1"/>
  <c r="AB12" s="1"/>
  <c r="H14"/>
  <c r="O14" s="1"/>
  <c r="AB14" s="1"/>
  <c r="K18"/>
  <c r="W18"/>
  <c r="H19"/>
  <c r="S21"/>
  <c r="S28"/>
  <c r="H30"/>
  <c r="S37"/>
  <c r="AA37" s="1"/>
  <c r="AB37" s="1"/>
  <c r="C38"/>
  <c r="C39" s="1"/>
  <c r="E39" s="1"/>
  <c r="M38"/>
  <c r="M39" s="1"/>
  <c r="X38"/>
  <c r="X39" s="1"/>
  <c r="Z39" s="1"/>
  <c r="AA11"/>
  <c r="O17"/>
  <c r="W20"/>
  <c r="AA20" s="1"/>
  <c r="AB20" s="1"/>
  <c r="Z21"/>
  <c r="W27"/>
  <c r="AA27" s="1"/>
  <c r="S30"/>
  <c r="AA30" s="1"/>
  <c r="AB30" s="1"/>
  <c r="E31"/>
  <c r="E33"/>
  <c r="O33" s="1"/>
  <c r="K36"/>
  <c r="W36"/>
  <c r="AB35"/>
  <c r="AA16"/>
  <c r="AA25"/>
  <c r="AB25" s="1"/>
  <c r="S38"/>
  <c r="O26"/>
  <c r="O27"/>
  <c r="AA33"/>
  <c r="AB33" s="1"/>
  <c r="F50" i="2"/>
  <c r="O34" i="1"/>
  <c r="K38"/>
  <c r="O22"/>
  <c r="AA24"/>
  <c r="U39"/>
  <c r="O10"/>
  <c r="AA17"/>
  <c r="O24"/>
  <c r="AA26"/>
  <c r="AB26" s="1"/>
  <c r="AA28"/>
  <c r="AA32"/>
  <c r="AB32" s="1"/>
  <c r="O18"/>
  <c r="AA18"/>
  <c r="AA34"/>
  <c r="AA36"/>
  <c r="AA13"/>
  <c r="AB13" s="1"/>
  <c r="O23"/>
  <c r="AB23" s="1"/>
  <c r="AA22"/>
  <c r="O12"/>
  <c r="O15"/>
  <c r="O28"/>
  <c r="O30"/>
  <c r="O31"/>
  <c r="AB31" s="1"/>
  <c r="F38"/>
  <c r="F39" s="1"/>
  <c r="H39" s="1"/>
  <c r="T38"/>
  <c r="T39" s="1"/>
  <c r="W39" s="1"/>
  <c r="Z10"/>
  <c r="I38"/>
  <c r="I39" s="1"/>
  <c r="K39" s="1"/>
  <c r="P38"/>
  <c r="P39" s="1"/>
  <c r="AB36" l="1"/>
  <c r="O11"/>
  <c r="AB11" s="1"/>
  <c r="AB16"/>
  <c r="O39"/>
  <c r="AB27"/>
  <c r="W38"/>
  <c r="S39"/>
  <c r="AA39" s="1"/>
  <c r="AB18"/>
  <c r="E38"/>
  <c r="AB17"/>
  <c r="AA21"/>
  <c r="AB21" s="1"/>
  <c r="AB39"/>
  <c r="AB28"/>
  <c r="AB24"/>
  <c r="AA10"/>
  <c r="Z38"/>
  <c r="AB34"/>
  <c r="AB22"/>
  <c r="O38" l="1"/>
  <c r="AA38"/>
  <c r="AB10"/>
  <c r="AB38" s="1"/>
</calcChain>
</file>

<file path=xl/sharedStrings.xml><?xml version="1.0" encoding="utf-8"?>
<sst xmlns="http://schemas.openxmlformats.org/spreadsheetml/2006/main" count="2071" uniqueCount="110">
  <si>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</si>
  <si>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</si>
  <si>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</si>
  <si>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</si>
  <si>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</si>
  <si>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</si>
  <si>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</si>
  <si>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</si>
  <si>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</si>
  <si>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</si>
  <si>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</si>
  <si>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</si>
  <si>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</si>
  <si>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</si>
  <si>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</si>
  <si>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</si>
  <si>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</si>
  <si>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</si>
  <si>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</si>
  <si>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</si>
  <si>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</si>
  <si>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</si>
  <si>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</si>
  <si>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</si>
  <si>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</si>
  <si>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</si>
  <si>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</si>
  <si>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</si>
  <si>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</si>
  <si>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</si>
  <si>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</si>
  <si>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</si>
  <si>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</si>
  <si>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</si>
  <si>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</si>
  <si>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</si>
  <si>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</si>
  <si>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</si>
  <si>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</si>
  <si>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</si>
  <si>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</si>
  <si>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</si>
  <si>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</si>
  <si>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</si>
  <si>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</si>
  <si>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</si>
  <si>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</si>
  <si>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</si>
  <si>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</si>
  <si>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</si>
  <si>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</si>
  <si>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</si>
  <si>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</si>
  <si>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</si>
  <si>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</si>
  <si>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</si>
  <si>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</si>
  <si>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</si>
  <si>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</si>
  <si>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</si>
  <si>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</si>
  <si>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</si>
  <si>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</si>
  <si>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</si>
  <si>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</si>
  <si>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</si>
  <si>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</si>
  <si>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</si>
  <si>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</si>
  <si>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AGOSTO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</si>
  <si>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</si>
  <si>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</si>
  <si>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</si>
  <si>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</si>
  <si>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</si>
  <si>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</si>
  <si>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</si>
  <si>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</si>
  <si>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</si>
  <si>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</si>
  <si>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</si>
  <si>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</si>
  <si>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</si>
  <si>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</si>
  <si>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</si>
  <si>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</si>
  <si>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</si>
  <si>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</si>
  <si>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</si>
  <si>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</si>
  <si>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</si>
  <si>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</si>
  <si>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</si>
  <si>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</si>
  <si>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</si>
  <si>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</si>
  <si>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</si>
  <si>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</si>
  <si>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</si>
  <si>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</si>
  <si>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</si>
  <si>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</si>
  <si>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</si>
  <si>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</si>
  <si>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</si>
  <si>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</si>
  <si>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</si>
  <si>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</si>
  <si>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</si>
  <si>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13.9.2024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18.9.2024</t>
    </r>
    <r>
      <rPr>
        <sz val="12"/>
        <color rgb="FF000000"/>
        <rFont val="Arial"/>
      </rPr>
      <t>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</si>
</sst>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7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  <fill>
      <patternFill patternType="solid">
        <fgColor rgb="FFFFFFCC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53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56" borderId="0" xfId="0" applyNumberFormat="1" applyFont="1" applyFill="1"/>
    <xf numFmtId="0" fontId="37" fillId="56" borderId="0" xfId="0" applyNumberFormat="1" applyFont="1" applyFill="1" applyAlignment="1">
      <alignment vertical="center"/>
    </xf>
    <xf numFmtId="41" fontId="37" fillId="56" borderId="0" xfId="0" applyNumberFormat="1" applyFont="1" applyFill="1" applyAlignment="1">
      <alignment vertical="center"/>
    </xf>
    <xf numFmtId="181" fontId="37" fillId="56" borderId="0" xfId="0" applyNumberFormat="1" applyFont="1" applyFill="1" applyAlignment="1" applyProtection="1">
      <alignment vertical="center"/>
      <protection locked="0"/>
    </xf>
    <xf numFmtId="181" fontId="38" fillId="56" borderId="0" xfId="0" applyNumberFormat="1" applyFont="1" applyFill="1" applyAlignment="1" applyProtection="1">
      <alignment vertical="center"/>
      <protection locked="0"/>
    </xf>
    <xf numFmtId="0" fontId="37" fillId="0" borderId="0" xfId="0" applyNumberFormat="1" applyFont="1" applyAlignment="1">
      <alignment vertical="center"/>
    </xf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0" fillId="0" borderId="0" xfId="0" applyNumberForma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  <xf numFmtId="0" fontId="37" fillId="0" borderId="0" xfId="0" applyNumberFormat="1" applyFont="1" applyAlignment="1">
      <alignment horizontal="justify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42"/>
  <sheetViews>
    <sheetView showGridLines="0" tabSelected="1" workbookViewId="0">
      <pane xSplit="2" ySplit="9" topLeftCell="G10" activePane="bottomRight" state="frozen"/>
      <selection pane="topRight"/>
      <selection pane="bottomLeft"/>
      <selection pane="bottomRight" activeCell="P10" sqref="P10"/>
    </sheetView>
  </sheetViews>
  <sheetFormatPr defaultRowHeight="15"/>
  <cols>
    <col min="1" max="1" width="20.7109375" style="51" customWidth="1"/>
    <col min="2" max="28" width="20.7109375" style="52" customWidth="1"/>
    <col min="29" max="16384" width="9.140625" style="52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AGOSTO</v>
      </c>
      <c r="D4" s="4">
        <f>JE!D4</f>
        <v>2024</v>
      </c>
      <c r="E4" s="2"/>
      <c r="Y4" s="2"/>
    </row>
    <row r="5" spans="1:28" s="1" customFormat="1" ht="34.5" customHeight="1">
      <c r="A5" s="224" t="s">
        <v>6</v>
      </c>
      <c r="B5" s="224"/>
      <c r="C5" s="224"/>
      <c r="D5" s="224"/>
      <c r="E5" s="224"/>
      <c r="F5" s="224"/>
      <c r="G5" s="22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225" t="s">
        <v>8</v>
      </c>
      <c r="B7" s="226"/>
      <c r="C7" s="220" t="s">
        <v>9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225"/>
      <c r="B8" s="226"/>
      <c r="C8" s="220" t="s">
        <v>10</v>
      </c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17" t="s">
        <v>11</v>
      </c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9" t="s">
        <v>12</v>
      </c>
    </row>
    <row r="9" spans="1:28" ht="49.5" customHeight="1">
      <c r="A9" s="225"/>
      <c r="B9" s="226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220"/>
    </row>
    <row r="10" spans="1:28" s="10" customFormat="1" ht="24.75" customHeight="1">
      <c r="A10" s="11">
        <v>14101</v>
      </c>
      <c r="B10" s="12" t="s">
        <v>38</v>
      </c>
      <c r="C10" s="13">
        <f>TSE!$F$8+TSE!$F$36</f>
        <v>7</v>
      </c>
      <c r="D10" s="14">
        <f>TSE!$F$9+TSE!$F$37</f>
        <v>7</v>
      </c>
      <c r="E10" s="15">
        <f t="shared" ref="E10:E37" si="0">C10+D10</f>
        <v>14</v>
      </c>
      <c r="F10" s="16">
        <f>TSE!$F$10+TSE!$F$14+TSE!$F$20+TSE!$F$38</f>
        <v>0</v>
      </c>
      <c r="G10" s="14">
        <f>TSE!$F$11+TSE!$F$15+TSE!$F$21+TSE!$F$39</f>
        <v>0</v>
      </c>
      <c r="H10" s="15">
        <f t="shared" ref="H10:H37" si="1">F10+G10</f>
        <v>0</v>
      </c>
      <c r="I10" s="16">
        <f>TSE!$F$22+TSE!$F$27</f>
        <v>0</v>
      </c>
      <c r="J10" s="14">
        <f>TSE!$F$23+TSE!$F$28</f>
        <v>0</v>
      </c>
      <c r="K10" s="15">
        <f t="shared" ref="K10:K37" si="2">I10+J10</f>
        <v>0</v>
      </c>
      <c r="L10" s="17">
        <f>TSE!$F$12+TSE!$F$16+TSE!$F$24+TSE!$F$29+TSE!$F$40</f>
        <v>0</v>
      </c>
      <c r="M10" s="17">
        <f>TSE!$F$13+TSE!$F$17+TSE!$F$18+TSE!$F$19+TSE!$F$25+TSE!$F$30</f>
        <v>11</v>
      </c>
      <c r="N10" s="18">
        <f>TSE!$F$26+TSE!$F$31</f>
        <v>0</v>
      </c>
      <c r="O10" s="15">
        <f t="shared" ref="O10:O37" si="3">E10+H10+K10+L10+M10+N10</f>
        <v>25</v>
      </c>
      <c r="P10" s="19">
        <f>TSE!$F$41</f>
        <v>1</v>
      </c>
      <c r="Q10" s="14">
        <f>TSE!$F$42</f>
        <v>1</v>
      </c>
      <c r="R10" s="14">
        <f>TSE!$F$43</f>
        <v>0</v>
      </c>
      <c r="S10" s="15">
        <f t="shared" ref="S10:S37" si="4">P10+Q10+R10</f>
        <v>2</v>
      </c>
      <c r="T10" s="16">
        <f>TSE!$F$44</f>
        <v>0</v>
      </c>
      <c r="U10" s="14">
        <f>TSE!$F$45</f>
        <v>0</v>
      </c>
      <c r="V10" s="14">
        <f>TSE!$F$46</f>
        <v>0</v>
      </c>
      <c r="W10" s="15">
        <f t="shared" ref="W10:W37" si="5">T10+U10+V10</f>
        <v>0</v>
      </c>
      <c r="X10" s="16">
        <f>TSE!$F$47</f>
        <v>0</v>
      </c>
      <c r="Y10" s="18">
        <f>TSE!$F$48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27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'TRE-AC'!$F$8+'TRE-AC'!$F$36</f>
        <v>0</v>
      </c>
      <c r="D11" s="24">
        <f>'TRE-AC'!$F$9+'TRE-AC'!$F$37</f>
        <v>0</v>
      </c>
      <c r="E11" s="25">
        <f t="shared" si="0"/>
        <v>0</v>
      </c>
      <c r="F11" s="26">
        <f>'TRE-AC'!$F$10+'TRE-AC'!$F$14+'TRE-AC'!$F$20+'TRE-AC'!$F$38</f>
        <v>7</v>
      </c>
      <c r="G11" s="24">
        <f>'TRE-AC'!$F$11+'TRE-AC'!$F$15+'TRE-AC'!$F$21+'TRE-AC'!$F$39</f>
        <v>6</v>
      </c>
      <c r="H11" s="25">
        <f t="shared" si="1"/>
        <v>13</v>
      </c>
      <c r="I11" s="26">
        <f>'TRE-AC'!$F$22+'TRE-AC'!$F$27</f>
        <v>9</v>
      </c>
      <c r="J11" s="24">
        <f>'TRE-AC'!$F$23+'TRE-AC'!$F$28</f>
        <v>0</v>
      </c>
      <c r="K11" s="25">
        <f t="shared" si="2"/>
        <v>9</v>
      </c>
      <c r="L11" s="27">
        <f>'TRE-AC'!$F$12+'TRE-AC'!$F$16+'TRE-AC'!$F$24+'TRE-AC'!$F$29+'TRE-AC'!$F$40</f>
        <v>0</v>
      </c>
      <c r="M11" s="27">
        <f>'TRE-AC'!$F$13+'TRE-AC'!$F$17+'TRE-AC'!$F$18+'TRE-AC'!$F$19+'TRE-AC'!$F$25+'TRE-AC'!$F$30</f>
        <v>2</v>
      </c>
      <c r="N11" s="28">
        <f>'TRE-AC'!$F$26+'TRE-AC'!$F$31</f>
        <v>0</v>
      </c>
      <c r="O11" s="25">
        <f t="shared" si="3"/>
        <v>24</v>
      </c>
      <c r="P11" s="29">
        <f>'TRE-AC'!$F$41</f>
        <v>0</v>
      </c>
      <c r="Q11" s="24">
        <f>'TRE-AC'!$F$42</f>
        <v>0</v>
      </c>
      <c r="R11" s="24">
        <f>'TRE-AC'!$F$43</f>
        <v>0</v>
      </c>
      <c r="S11" s="25">
        <f t="shared" si="4"/>
        <v>0</v>
      </c>
      <c r="T11" s="26">
        <f>'TRE-AC'!$F$44</f>
        <v>1</v>
      </c>
      <c r="U11" s="24">
        <f>'TRE-AC'!$F$45</f>
        <v>1</v>
      </c>
      <c r="V11" s="24">
        <f>'TRE-AC'!$F$46</f>
        <v>0</v>
      </c>
      <c r="W11" s="25">
        <f t="shared" si="5"/>
        <v>2</v>
      </c>
      <c r="X11" s="26">
        <f>'TRE-AC'!$F$47</f>
        <v>9</v>
      </c>
      <c r="Y11" s="28">
        <f>'TRE-AC'!$F$48</f>
        <v>0</v>
      </c>
      <c r="Z11" s="25">
        <f t="shared" si="6"/>
        <v>9</v>
      </c>
      <c r="AA11" s="25">
        <f t="shared" si="7"/>
        <v>11</v>
      </c>
      <c r="AB11" s="30">
        <f t="shared" si="8"/>
        <v>35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'TRE-AL'!$F$8+'TRE-AL'!$F$36</f>
        <v>0</v>
      </c>
      <c r="D12" s="24">
        <f>'TRE-AL'!$F$9+'TRE-AL'!$F$37</f>
        <v>0</v>
      </c>
      <c r="E12" s="25">
        <f t="shared" si="0"/>
        <v>0</v>
      </c>
      <c r="F12" s="26">
        <f>'TRE-AL'!$F$10+'TRE-AL'!$F$14+'TRE-AL'!$F$20+'TRE-AL'!$F$38</f>
        <v>7</v>
      </c>
      <c r="G12" s="24">
        <f>'TRE-AL'!$F$11+'TRE-AL'!$F$15+'TRE-AL'!$F$21+'TRE-AL'!$F$39</f>
        <v>7</v>
      </c>
      <c r="H12" s="25">
        <f t="shared" si="1"/>
        <v>14</v>
      </c>
      <c r="I12" s="26">
        <f>'TRE-AL'!$F$22+'TRE-AL'!$F$27</f>
        <v>42</v>
      </c>
      <c r="J12" s="24">
        <f>'TRE-AL'!$F$23+'TRE-AL'!$F$28</f>
        <v>0</v>
      </c>
      <c r="K12" s="25">
        <f t="shared" si="2"/>
        <v>42</v>
      </c>
      <c r="L12" s="27">
        <f>'TRE-AL'!$F$12+'TRE-AL'!$F$16+'TRE-AL'!$F$24+'TRE-AL'!$F$29+'TRE-AL'!$F$40</f>
        <v>0</v>
      </c>
      <c r="M12" s="27">
        <f>'TRE-AL'!$F$13+'TRE-AL'!$F$17+'TRE-AL'!$F$18+'TRE-AL'!$F$19+'TRE-AL'!$F$25+'TRE-AL'!$F$30</f>
        <v>2</v>
      </c>
      <c r="N12" s="28">
        <f>'TRE-AL'!$F$26+'TRE-AL'!$F$31</f>
        <v>0</v>
      </c>
      <c r="O12" s="25">
        <f t="shared" si="3"/>
        <v>58</v>
      </c>
      <c r="P12" s="29">
        <f>'TRE-AL'!$F$41</f>
        <v>0</v>
      </c>
      <c r="Q12" s="24">
        <f>'TRE-AL'!$F$42</f>
        <v>0</v>
      </c>
      <c r="R12" s="24">
        <f>'TRE-AL'!$F$43</f>
        <v>0</v>
      </c>
      <c r="S12" s="25">
        <f t="shared" si="4"/>
        <v>0</v>
      </c>
      <c r="T12" s="26">
        <f>'TRE-AL'!$F$44</f>
        <v>1</v>
      </c>
      <c r="U12" s="24">
        <f>'TRE-AL'!$F$45</f>
        <v>1</v>
      </c>
      <c r="V12" s="24">
        <f>'TRE-AL'!$F$46</f>
        <v>0</v>
      </c>
      <c r="W12" s="25">
        <f t="shared" si="5"/>
        <v>2</v>
      </c>
      <c r="X12" s="26">
        <f>'TRE-AL'!$F$47</f>
        <v>40</v>
      </c>
      <c r="Y12" s="28">
        <f>'TRE-AL'!$F$48</f>
        <v>2</v>
      </c>
      <c r="Z12" s="25">
        <f t="shared" si="6"/>
        <v>42</v>
      </c>
      <c r="AA12" s="25">
        <f t="shared" si="7"/>
        <v>44</v>
      </c>
      <c r="AB12" s="30">
        <f t="shared" si="8"/>
        <v>102</v>
      </c>
    </row>
    <row r="13" spans="1:28" ht="24.75" customHeight="1">
      <c r="A13" s="21">
        <v>14104</v>
      </c>
      <c r="B13" s="22" t="s">
        <v>41</v>
      </c>
      <c r="C13" s="23">
        <f>'TRE-AM'!$F$8+'TRE-AM'!$F$36</f>
        <v>0</v>
      </c>
      <c r="D13" s="24">
        <f>'TRE-AM'!$F$9+'TRE-AM'!$F$37</f>
        <v>0</v>
      </c>
      <c r="E13" s="25">
        <f t="shared" si="0"/>
        <v>0</v>
      </c>
      <c r="F13" s="26">
        <f>'TRE-AM'!$F$10+'TRE-AM'!$F$14+'TRE-AM'!$F$20+'TRE-AM'!$F$38</f>
        <v>7</v>
      </c>
      <c r="G13" s="24">
        <f>'TRE-AM'!$F$11+'TRE-AM'!$F$15+'TRE-AM'!$F$21+'TRE-AM'!$F$39</f>
        <v>5</v>
      </c>
      <c r="H13" s="25">
        <f t="shared" si="1"/>
        <v>12</v>
      </c>
      <c r="I13" s="26">
        <f>'TRE-AM'!$F$22+'TRE-AM'!$F$27</f>
        <v>53</v>
      </c>
      <c r="J13" s="24">
        <f>'TRE-AM'!$F$23+'TRE-AM'!$F$28</f>
        <v>6</v>
      </c>
      <c r="K13" s="25">
        <f t="shared" si="2"/>
        <v>59</v>
      </c>
      <c r="L13" s="27">
        <f>'TRE-AM'!$F$12+'TRE-AM'!$F$16+'TRE-AM'!$F$24+'TRE-AM'!$F$29+'TRE-AM'!$F$40</f>
        <v>0</v>
      </c>
      <c r="M13" s="27">
        <f>'TRE-AM'!$F$13+'TRE-AM'!$F$17+'TRE-AM'!$F$18+'TRE-AM'!$F$19+'TRE-AM'!$F$25+'TRE-AM'!$F$30</f>
        <v>8</v>
      </c>
      <c r="N13" s="28">
        <f>'TRE-AM'!$F$26+'TRE-AM'!$F$31</f>
        <v>0</v>
      </c>
      <c r="O13" s="25">
        <f t="shared" si="3"/>
        <v>79</v>
      </c>
      <c r="P13" s="29">
        <f>'TRE-AM'!$F$41</f>
        <v>0</v>
      </c>
      <c r="Q13" s="24">
        <f>'TRE-AM'!$F$42</f>
        <v>0</v>
      </c>
      <c r="R13" s="24">
        <f>'TRE-AM'!$F$43</f>
        <v>0</v>
      </c>
      <c r="S13" s="25">
        <f t="shared" si="4"/>
        <v>0</v>
      </c>
      <c r="T13" s="26">
        <f>'TRE-AM'!$F$44</f>
        <v>1</v>
      </c>
      <c r="U13" s="24">
        <f>'TRE-AM'!$F$45</f>
        <v>1</v>
      </c>
      <c r="V13" s="24">
        <f>'TRE-AM'!$F$46</f>
        <v>0</v>
      </c>
      <c r="W13" s="25">
        <f t="shared" si="5"/>
        <v>2</v>
      </c>
      <c r="X13" s="26">
        <f>'TRE-AM'!$F$47</f>
        <v>60</v>
      </c>
      <c r="Y13" s="28">
        <f>'TRE-AM'!$F$48</f>
        <v>0</v>
      </c>
      <c r="Z13" s="25">
        <f t="shared" si="6"/>
        <v>60</v>
      </c>
      <c r="AA13" s="25">
        <f t="shared" si="7"/>
        <v>62</v>
      </c>
      <c r="AB13" s="30">
        <f t="shared" si="8"/>
        <v>141</v>
      </c>
    </row>
    <row r="14" spans="1:28" ht="24.75" customHeight="1">
      <c r="A14" s="21">
        <v>14105</v>
      </c>
      <c r="B14" s="22" t="s">
        <v>42</v>
      </c>
      <c r="C14" s="23">
        <f>'TRE-BA'!$F$8+'TRE-BA'!$F$36</f>
        <v>0</v>
      </c>
      <c r="D14" s="24">
        <f>'TRE-BA'!$F$9+'TRE-BA'!$F$37</f>
        <v>0</v>
      </c>
      <c r="E14" s="25">
        <f t="shared" si="0"/>
        <v>0</v>
      </c>
      <c r="F14" s="26">
        <f>'TRE-BA'!$F$10+'TRE-BA'!$F$14+'TRE-BA'!$F$20+'TRE-BA'!$F$38</f>
        <v>6</v>
      </c>
      <c r="G14" s="24">
        <f>'TRE-BA'!$F$11+'TRE-BA'!$F$15+'TRE-BA'!$F$21+'TRE-BA'!$F$39</f>
        <v>6</v>
      </c>
      <c r="H14" s="25">
        <f t="shared" si="1"/>
        <v>12</v>
      </c>
      <c r="I14" s="26">
        <f>'TRE-BA'!$F$22+'TRE-BA'!$F$27</f>
        <v>166</v>
      </c>
      <c r="J14" s="24">
        <f>'TRE-BA'!$F$23+'TRE-BA'!$F$28</f>
        <v>33</v>
      </c>
      <c r="K14" s="25">
        <f t="shared" si="2"/>
        <v>199</v>
      </c>
      <c r="L14" s="27">
        <f>'TRE-BA'!$F$12+'TRE-BA'!$F$16+'TRE-BA'!$F$24+'TRE-BA'!$F$29+'TRE-BA'!$F$40</f>
        <v>0</v>
      </c>
      <c r="M14" s="27">
        <f>'TRE-BA'!$F$13+'TRE-BA'!$F$17+'TRE-BA'!$F$18+'TRE-BA'!$F$19+'TRE-BA'!$F$25+'TRE-BA'!$F$30</f>
        <v>0</v>
      </c>
      <c r="N14" s="28">
        <f>'TRE-BA'!$F$26+'TRE-BA'!$F$31</f>
        <v>0</v>
      </c>
      <c r="O14" s="25">
        <f t="shared" si="3"/>
        <v>211</v>
      </c>
      <c r="P14" s="29">
        <f>'TRE-BA'!$F$41</f>
        <v>0</v>
      </c>
      <c r="Q14" s="24">
        <f>'TRE-BA'!$F$42</f>
        <v>0</v>
      </c>
      <c r="R14" s="24">
        <f>'TRE-BA'!$F$43</f>
        <v>0</v>
      </c>
      <c r="S14" s="25">
        <f t="shared" si="4"/>
        <v>0</v>
      </c>
      <c r="T14" s="26">
        <f>'TRE-BA'!$F$44</f>
        <v>1</v>
      </c>
      <c r="U14" s="24">
        <f>'TRE-BA'!$F$45</f>
        <v>1</v>
      </c>
      <c r="V14" s="24">
        <f>'TRE-BA'!$F$46</f>
        <v>2</v>
      </c>
      <c r="W14" s="25">
        <f t="shared" si="5"/>
        <v>4</v>
      </c>
      <c r="X14" s="26">
        <f>'TRE-BA'!$F$47</f>
        <v>199</v>
      </c>
      <c r="Y14" s="28">
        <f>'TRE-BA'!$F$48</f>
        <v>0</v>
      </c>
      <c r="Z14" s="25">
        <f t="shared" si="6"/>
        <v>199</v>
      </c>
      <c r="AA14" s="25">
        <f t="shared" si="7"/>
        <v>203</v>
      </c>
      <c r="AB14" s="30">
        <f t="shared" si="8"/>
        <v>414</v>
      </c>
    </row>
    <row r="15" spans="1:28" ht="24.75" customHeight="1">
      <c r="A15" s="21">
        <v>14106</v>
      </c>
      <c r="B15" s="22" t="s">
        <v>43</v>
      </c>
      <c r="C15" s="23">
        <f>'TRE-CE'!$F$8+'TRE-CE'!$F$36</f>
        <v>0</v>
      </c>
      <c r="D15" s="24">
        <f>'TRE-CE'!$F$9+'TRE-CE'!$F$37</f>
        <v>0</v>
      </c>
      <c r="E15" s="25">
        <f t="shared" si="0"/>
        <v>0</v>
      </c>
      <c r="F15" s="26">
        <f>'TRE-CE'!$F$10+'TRE-CE'!$F$14+'TRE-CE'!$F$20+'TRE-CE'!$F$38</f>
        <v>6</v>
      </c>
      <c r="G15" s="24">
        <f>'TRE-CE'!$F$11+'TRE-CE'!$F$15+'TRE-CE'!$F$21+'TRE-CE'!$F$39</f>
        <v>7</v>
      </c>
      <c r="H15" s="25">
        <f t="shared" si="1"/>
        <v>13</v>
      </c>
      <c r="I15" s="26">
        <f>'TRE-CE'!$F$22+'TRE-CE'!$F$27</f>
        <v>109</v>
      </c>
      <c r="J15" s="24">
        <f>'TRE-CE'!$F$23+'TRE-CE'!$F$28</f>
        <v>0</v>
      </c>
      <c r="K15" s="25">
        <f t="shared" si="2"/>
        <v>109</v>
      </c>
      <c r="L15" s="27">
        <f>'TRE-CE'!$F$12+'TRE-CE'!$F$16+'TRE-CE'!$F$24+'TRE-CE'!$F$29+'TRE-CE'!$F$40</f>
        <v>25</v>
      </c>
      <c r="M15" s="27">
        <f>'TRE-CE'!$F$13+'TRE-CE'!$F$17+'TRE-CE'!$F$18+'TRE-CE'!$F$19+'TRE-CE'!$F$25+'TRE-CE'!$F$30</f>
        <v>2</v>
      </c>
      <c r="N15" s="28">
        <f>'TRE-CE'!$F$26+'TRE-CE'!$F$31</f>
        <v>0</v>
      </c>
      <c r="O15" s="25">
        <f t="shared" si="3"/>
        <v>149</v>
      </c>
      <c r="P15" s="29">
        <f>'TRE-CE'!$F$41</f>
        <v>0</v>
      </c>
      <c r="Q15" s="24">
        <f>'TRE-CE'!$F$42</f>
        <v>0</v>
      </c>
      <c r="R15" s="24">
        <f>'TRE-CE'!$F$43</f>
        <v>0</v>
      </c>
      <c r="S15" s="25">
        <f t="shared" si="4"/>
        <v>0</v>
      </c>
      <c r="T15" s="26">
        <f>'TRE-CE'!$F$44</f>
        <v>1</v>
      </c>
      <c r="U15" s="24">
        <f>'TRE-CE'!$F$45</f>
        <v>1</v>
      </c>
      <c r="V15" s="24">
        <f>'TRE-CE'!$F$46</f>
        <v>0</v>
      </c>
      <c r="W15" s="25">
        <f t="shared" si="5"/>
        <v>2</v>
      </c>
      <c r="X15" s="26">
        <f>'TRE-CE'!$F$47</f>
        <v>109</v>
      </c>
      <c r="Y15" s="28">
        <f>'TRE-CE'!$F$48</f>
        <v>0</v>
      </c>
      <c r="Z15" s="25">
        <f t="shared" si="6"/>
        <v>109</v>
      </c>
      <c r="AA15" s="25">
        <f t="shared" si="7"/>
        <v>111</v>
      </c>
      <c r="AB15" s="30">
        <f t="shared" si="8"/>
        <v>260</v>
      </c>
    </row>
    <row r="16" spans="1:28" ht="24.75" customHeight="1">
      <c r="A16" s="21">
        <v>14107</v>
      </c>
      <c r="B16" s="22" t="s">
        <v>44</v>
      </c>
      <c r="C16" s="23">
        <f>'TRE-DF'!$F$8+'TRE-DF'!$F$36</f>
        <v>0</v>
      </c>
      <c r="D16" s="24">
        <f>'TRE-DF'!$F$9+'TRE-DF'!$F$37</f>
        <v>0</v>
      </c>
      <c r="E16" s="25">
        <f t="shared" si="0"/>
        <v>0</v>
      </c>
      <c r="F16" s="26">
        <f>'TRE-DF'!$F$10+'TRE-DF'!$F$14+'TRE-DF'!$F$20+'TRE-DF'!$F$38</f>
        <v>7</v>
      </c>
      <c r="G16" s="24">
        <f>'TRE-DF'!$F$11+'TRE-DF'!$F$15+'TRE-DF'!$F$21+'TRE-DF'!$F$39</f>
        <v>7</v>
      </c>
      <c r="H16" s="25">
        <f t="shared" si="1"/>
        <v>14</v>
      </c>
      <c r="I16" s="26">
        <f>'TRE-DF'!$F$22+'TRE-DF'!$F$27</f>
        <v>20</v>
      </c>
      <c r="J16" s="24">
        <f>'TRE-DF'!$F$23+'TRE-DF'!$F$28</f>
        <v>0</v>
      </c>
      <c r="K16" s="25">
        <f t="shared" si="2"/>
        <v>20</v>
      </c>
      <c r="L16" s="27">
        <f>'TRE-DF'!$F$12+'TRE-DF'!$F$16+'TRE-DF'!$F$24+'TRE-DF'!$F$29+'TRE-DF'!$F$40</f>
        <v>0</v>
      </c>
      <c r="M16" s="27">
        <f>'TRE-DF'!$F$13+'TRE-DF'!$F$17+'TRE-DF'!$F$18+'TRE-DF'!$F$19+'TRE-DF'!$F$25+'TRE-DF'!$F$30</f>
        <v>1</v>
      </c>
      <c r="N16" s="28">
        <f>'TRE-DF'!$F$26+'TRE-DF'!$F$31</f>
        <v>0</v>
      </c>
      <c r="O16" s="25">
        <f t="shared" si="3"/>
        <v>35</v>
      </c>
      <c r="P16" s="29">
        <f>'TRE-DF'!$F$41</f>
        <v>0</v>
      </c>
      <c r="Q16" s="24">
        <f>'TRE-DF'!$F$42</f>
        <v>0</v>
      </c>
      <c r="R16" s="24">
        <f>'TRE-DF'!$F$43</f>
        <v>0</v>
      </c>
      <c r="S16" s="25">
        <f t="shared" si="4"/>
        <v>0</v>
      </c>
      <c r="T16" s="26">
        <f>'TRE-DF'!$F$44</f>
        <v>1</v>
      </c>
      <c r="U16" s="24">
        <f>'TRE-DF'!$F$45</f>
        <v>1</v>
      </c>
      <c r="V16" s="24">
        <f>'TRE-DF'!$F$46</f>
        <v>0</v>
      </c>
      <c r="W16" s="25">
        <f t="shared" si="5"/>
        <v>2</v>
      </c>
      <c r="X16" s="26">
        <f>'TRE-DF'!$F$47</f>
        <v>19</v>
      </c>
      <c r="Y16" s="28">
        <f>'TRE-DF'!$F$48</f>
        <v>0</v>
      </c>
      <c r="Z16" s="25">
        <f t="shared" si="6"/>
        <v>19</v>
      </c>
      <c r="AA16" s="25">
        <f t="shared" si="7"/>
        <v>21</v>
      </c>
      <c r="AB16" s="30">
        <f t="shared" si="8"/>
        <v>56</v>
      </c>
    </row>
    <row r="17" spans="1:28" ht="24.75" customHeight="1">
      <c r="A17" s="21">
        <v>14108</v>
      </c>
      <c r="B17" s="22" t="s">
        <v>45</v>
      </c>
      <c r="C17" s="23">
        <f>'TRE-ES'!$F$8+'TRE-ES'!$F$36</f>
        <v>0</v>
      </c>
      <c r="D17" s="24">
        <f>'TRE-ES'!$F$9+'TRE-ES'!$F$37</f>
        <v>0</v>
      </c>
      <c r="E17" s="25">
        <f t="shared" si="0"/>
        <v>0</v>
      </c>
      <c r="F17" s="26">
        <f>'TRE-ES'!$F$10+'TRE-ES'!$F$14+'TRE-ES'!$F$20+'TRE-ES'!$F$38</f>
        <v>7</v>
      </c>
      <c r="G17" s="24">
        <f>'TRE-ES'!$F$11+'TRE-ES'!$F$15+'TRE-ES'!$F$21+'TRE-ES'!$F$39</f>
        <v>7</v>
      </c>
      <c r="H17" s="25">
        <f t="shared" si="1"/>
        <v>14</v>
      </c>
      <c r="I17" s="26">
        <f>'TRE-ES'!$F$22+'TRE-ES'!$F$27</f>
        <v>50</v>
      </c>
      <c r="J17" s="24">
        <f>'TRE-ES'!$F$23+'TRE-ES'!$F$28</f>
        <v>0</v>
      </c>
      <c r="K17" s="25">
        <f t="shared" si="2"/>
        <v>50</v>
      </c>
      <c r="L17" s="27">
        <f>'TRE-ES'!$F$12+'TRE-ES'!$F$16+'TRE-ES'!$F$24+'TRE-ES'!$F$29+'TRE-ES'!$F$40</f>
        <v>0</v>
      </c>
      <c r="M17" s="27">
        <f>'TRE-ES'!$F$13+'TRE-ES'!$F$17+'TRE-ES'!$F$18+'TRE-ES'!$F$19+'TRE-ES'!$F$25+'TRE-ES'!$F$30</f>
        <v>2</v>
      </c>
      <c r="N17" s="28">
        <f>'TRE-ES'!$F$26+'TRE-ES'!$F$31</f>
        <v>0</v>
      </c>
      <c r="O17" s="25">
        <f t="shared" si="3"/>
        <v>66</v>
      </c>
      <c r="P17" s="29">
        <f>'TRE-ES'!$F$41</f>
        <v>0</v>
      </c>
      <c r="Q17" s="24">
        <f>'TRE-ES'!$F$42</f>
        <v>0</v>
      </c>
      <c r="R17" s="24">
        <f>'TRE-ES'!$F$43</f>
        <v>0</v>
      </c>
      <c r="S17" s="25">
        <f t="shared" si="4"/>
        <v>0</v>
      </c>
      <c r="T17" s="26">
        <f>'TRE-ES'!$F$44</f>
        <v>1</v>
      </c>
      <c r="U17" s="24">
        <f>'TRE-ES'!$F$45</f>
        <v>1</v>
      </c>
      <c r="V17" s="24">
        <f>'TRE-ES'!$F$46</f>
        <v>0</v>
      </c>
      <c r="W17" s="25">
        <f t="shared" si="5"/>
        <v>2</v>
      </c>
      <c r="X17" s="26">
        <f>'TRE-ES'!$F$47</f>
        <v>50</v>
      </c>
      <c r="Y17" s="28">
        <f>'TRE-ES'!$F$48</f>
        <v>0</v>
      </c>
      <c r="Z17" s="25">
        <f t="shared" si="6"/>
        <v>50</v>
      </c>
      <c r="AA17" s="25">
        <f t="shared" si="7"/>
        <v>52</v>
      </c>
      <c r="AB17" s="30">
        <f t="shared" si="8"/>
        <v>118</v>
      </c>
    </row>
    <row r="18" spans="1:28" ht="24.75" customHeight="1">
      <c r="A18" s="21">
        <v>14109</v>
      </c>
      <c r="B18" s="22" t="s">
        <v>46</v>
      </c>
      <c r="C18" s="23">
        <f>'TRE-GO'!$F$8+'TRE-GO'!$F$36</f>
        <v>0</v>
      </c>
      <c r="D18" s="24">
        <f>'TRE-GO'!$F$9+'TRE-GO'!$F$37</f>
        <v>0</v>
      </c>
      <c r="E18" s="25">
        <f t="shared" si="0"/>
        <v>0</v>
      </c>
      <c r="F18" s="26">
        <f>'TRE-GO'!$F$10+'TRE-GO'!$F$14+'TRE-GO'!$F$20+'TRE-GO'!$F$38</f>
        <v>7</v>
      </c>
      <c r="G18" s="24">
        <f>'TRE-GO'!$F$11+'TRE-GO'!$F$15+'TRE-GO'!$F$21+'TRE-GO'!$F$39</f>
        <v>7</v>
      </c>
      <c r="H18" s="25">
        <f t="shared" si="1"/>
        <v>14</v>
      </c>
      <c r="I18" s="26">
        <f>'TRE-GO'!$F$22+'TRE-GO'!$F$27</f>
        <v>92</v>
      </c>
      <c r="J18" s="24">
        <f>'TRE-GO'!$F$23+'TRE-GO'!$F$28</f>
        <v>0</v>
      </c>
      <c r="K18" s="25">
        <f t="shared" si="2"/>
        <v>92</v>
      </c>
      <c r="L18" s="27">
        <f>'TRE-GO'!$F$12+'TRE-GO'!$F$16+'TRE-GO'!$F$24+'TRE-GO'!$F$29+'TRE-GO'!$F$40</f>
        <v>0</v>
      </c>
      <c r="M18" s="27">
        <f>'TRE-GO'!$F$13+'TRE-GO'!$F$17+'TRE-GO'!$F$18+'TRE-GO'!$F$19+'TRE-GO'!$F$25+'TRE-GO'!$F$30</f>
        <v>1</v>
      </c>
      <c r="N18" s="28">
        <f>'TRE-GO'!$F$26+'TRE-GO'!$F$31</f>
        <v>0</v>
      </c>
      <c r="O18" s="25">
        <f t="shared" si="3"/>
        <v>107</v>
      </c>
      <c r="P18" s="29">
        <f>'TRE-GO'!$F$41</f>
        <v>0</v>
      </c>
      <c r="Q18" s="24">
        <f>'TRE-GO'!$F$42</f>
        <v>0</v>
      </c>
      <c r="R18" s="24">
        <f>'TRE-GO'!$F$43</f>
        <v>0</v>
      </c>
      <c r="S18" s="25">
        <f t="shared" si="4"/>
        <v>0</v>
      </c>
      <c r="T18" s="26">
        <f>'TRE-GO'!$F$44</f>
        <v>1</v>
      </c>
      <c r="U18" s="24">
        <f>'TRE-GO'!$F$45</f>
        <v>1</v>
      </c>
      <c r="V18" s="24">
        <f>'TRE-GO'!$F$46</f>
        <v>0</v>
      </c>
      <c r="W18" s="25">
        <f t="shared" si="5"/>
        <v>2</v>
      </c>
      <c r="X18" s="26">
        <f>'TRE-GO'!$F$47</f>
        <v>92</v>
      </c>
      <c r="Y18" s="28">
        <f>'TRE-GO'!$F$48</f>
        <v>0</v>
      </c>
      <c r="Z18" s="25">
        <f t="shared" si="6"/>
        <v>92</v>
      </c>
      <c r="AA18" s="25">
        <f t="shared" si="7"/>
        <v>94</v>
      </c>
      <c r="AB18" s="30">
        <f t="shared" si="8"/>
        <v>201</v>
      </c>
    </row>
    <row r="19" spans="1:28" ht="24.75" customHeight="1">
      <c r="A19" s="21">
        <v>14110</v>
      </c>
      <c r="B19" s="22" t="s">
        <v>47</v>
      </c>
      <c r="C19" s="23">
        <f>'TRE-MA'!$F$8+'TRE-MA'!$F$36</f>
        <v>0</v>
      </c>
      <c r="D19" s="24">
        <f>'TRE-MA'!$F$9+'TRE-MA'!$F$37</f>
        <v>0</v>
      </c>
      <c r="E19" s="25">
        <f t="shared" si="0"/>
        <v>0</v>
      </c>
      <c r="F19" s="26">
        <f>'TRE-MA'!$F$10+'TRE-MA'!$F$14+'TRE-MA'!$F$20+'TRE-MA'!$F$38</f>
        <v>7</v>
      </c>
      <c r="G19" s="24">
        <f>'TRE-MA'!$F$11+'TRE-MA'!$F$15+'TRE-MA'!$F$21+'TRE-MA'!$F$39</f>
        <v>7</v>
      </c>
      <c r="H19" s="25">
        <f t="shared" si="1"/>
        <v>14</v>
      </c>
      <c r="I19" s="26">
        <f>'TRE-MA'!$F$22+'TRE-MA'!$F$27</f>
        <v>105</v>
      </c>
      <c r="J19" s="24">
        <f>'TRE-MA'!$F$23+'TRE-MA'!$F$28</f>
        <v>0</v>
      </c>
      <c r="K19" s="25">
        <f t="shared" si="2"/>
        <v>105</v>
      </c>
      <c r="L19" s="27">
        <f>'TRE-MA'!$F$12+'TRE-MA'!$F$16+'TRE-MA'!$F$24+'TRE-MA'!$F$29+'TRE-MA'!$F$40</f>
        <v>0</v>
      </c>
      <c r="M19" s="27">
        <f>'TRE-MA'!$F$13+'TRE-MA'!$F$17+'TRE-MA'!$F$18+'TRE-MA'!$F$19+'TRE-MA'!$F$25+'TRE-MA'!$F$30</f>
        <v>0</v>
      </c>
      <c r="N19" s="28">
        <f>'TRE-MA'!$F$26+'TRE-MA'!$F$31</f>
        <v>0</v>
      </c>
      <c r="O19" s="25">
        <f t="shared" si="3"/>
        <v>119</v>
      </c>
      <c r="P19" s="29">
        <f>'TRE-MA'!$F$41</f>
        <v>0</v>
      </c>
      <c r="Q19" s="24">
        <f>'TRE-MA'!$F$42</f>
        <v>0</v>
      </c>
      <c r="R19" s="24">
        <f>'TRE-MA'!$F$43</f>
        <v>0</v>
      </c>
      <c r="S19" s="25">
        <f t="shared" si="4"/>
        <v>0</v>
      </c>
      <c r="T19" s="26">
        <f>'TRE-MA'!$F$44</f>
        <v>1</v>
      </c>
      <c r="U19" s="24">
        <f>'TRE-MA'!$F$45</f>
        <v>1</v>
      </c>
      <c r="V19" s="24">
        <f>'TRE-MA'!$F$46</f>
        <v>0</v>
      </c>
      <c r="W19" s="25">
        <f t="shared" si="5"/>
        <v>2</v>
      </c>
      <c r="X19" s="26">
        <f>'TRE-MA'!$F$47</f>
        <v>105</v>
      </c>
      <c r="Y19" s="28">
        <f>'TRE-MA'!$F$48</f>
        <v>0</v>
      </c>
      <c r="Z19" s="25">
        <f t="shared" si="6"/>
        <v>105</v>
      </c>
      <c r="AA19" s="25">
        <f t="shared" si="7"/>
        <v>107</v>
      </c>
      <c r="AB19" s="30">
        <f t="shared" si="8"/>
        <v>226</v>
      </c>
    </row>
    <row r="20" spans="1:28" ht="24.75" customHeight="1">
      <c r="A20" s="21">
        <v>14111</v>
      </c>
      <c r="B20" s="22" t="s">
        <v>48</v>
      </c>
      <c r="C20" s="23">
        <f>'TRE-MT'!$F$8+'TRE-MT'!$F$36</f>
        <v>0</v>
      </c>
      <c r="D20" s="24">
        <f>'TRE-MT'!$F$9+'TRE-MT'!$F$37</f>
        <v>0</v>
      </c>
      <c r="E20" s="25">
        <f t="shared" si="0"/>
        <v>0</v>
      </c>
      <c r="F20" s="26">
        <f>'TRE-MT'!$F$10+'TRE-MT'!$F$14+'TRE-MT'!$F$20+'TRE-MT'!$F$38</f>
        <v>6</v>
      </c>
      <c r="G20" s="24">
        <f>'TRE-MT'!$F$11+'TRE-MT'!$F$15+'TRE-MT'!$F$21+'TRE-MT'!$F$39</f>
        <v>6</v>
      </c>
      <c r="H20" s="25">
        <f t="shared" si="1"/>
        <v>12</v>
      </c>
      <c r="I20" s="26">
        <f>'TRE-MT'!$F$22+'TRE-MT'!$F$27</f>
        <v>57</v>
      </c>
      <c r="J20" s="24">
        <f>'TRE-MT'!$F$23+'TRE-MT'!$F$28</f>
        <v>0</v>
      </c>
      <c r="K20" s="25">
        <f t="shared" si="2"/>
        <v>57</v>
      </c>
      <c r="L20" s="27">
        <f>'TRE-MT'!$F$12+'TRE-MT'!$F$16+'TRE-MT'!$F$24+'TRE-MT'!$F$29+'TRE-MT'!$F$40</f>
        <v>0</v>
      </c>
      <c r="M20" s="27">
        <f>'TRE-MT'!$F$13+'TRE-MT'!$F$17+'TRE-MT'!$F$18+'TRE-MT'!$F$19+'TRE-MT'!$F$25+'TRE-MT'!$F$30</f>
        <v>2</v>
      </c>
      <c r="N20" s="28">
        <f>'TRE-MT'!$F$26+'TRE-MT'!$F$31</f>
        <v>0</v>
      </c>
      <c r="O20" s="25">
        <f t="shared" si="3"/>
        <v>71</v>
      </c>
      <c r="P20" s="29">
        <f>'TRE-MT'!$F$41</f>
        <v>0</v>
      </c>
      <c r="Q20" s="24">
        <f>'TRE-MT'!$F$42</f>
        <v>0</v>
      </c>
      <c r="R20" s="24">
        <f>'TRE-MT'!$F$43</f>
        <v>0</v>
      </c>
      <c r="S20" s="25">
        <f t="shared" si="4"/>
        <v>0</v>
      </c>
      <c r="T20" s="26">
        <f>'TRE-MT'!$F$44</f>
        <v>1</v>
      </c>
      <c r="U20" s="24">
        <f>'TRE-MT'!$F$45</f>
        <v>1</v>
      </c>
      <c r="V20" s="24">
        <f>'TRE-MT'!$F$46</f>
        <v>0</v>
      </c>
      <c r="W20" s="25">
        <f t="shared" si="5"/>
        <v>2</v>
      </c>
      <c r="X20" s="26">
        <f>'TRE-MT'!$F$47</f>
        <v>57</v>
      </c>
      <c r="Y20" s="28">
        <f>'TRE-MT'!$F$48</f>
        <v>0</v>
      </c>
      <c r="Z20" s="25">
        <f t="shared" si="6"/>
        <v>57</v>
      </c>
      <c r="AA20" s="25">
        <f t="shared" si="7"/>
        <v>59</v>
      </c>
      <c r="AB20" s="30">
        <f t="shared" si="8"/>
        <v>130</v>
      </c>
    </row>
    <row r="21" spans="1:28" ht="24.75" customHeight="1">
      <c r="A21" s="21">
        <v>14112</v>
      </c>
      <c r="B21" s="22" t="s">
        <v>49</v>
      </c>
      <c r="C21" s="23">
        <f>'TRE-MS'!$F$8+'TRE-MS'!$F$36</f>
        <v>0</v>
      </c>
      <c r="D21" s="24">
        <f>'TRE-MS'!$F$9+'TRE-MS'!$F$37</f>
        <v>0</v>
      </c>
      <c r="E21" s="25">
        <f t="shared" si="0"/>
        <v>0</v>
      </c>
      <c r="F21" s="26">
        <f>'TRE-MS'!$F$10+'TRE-MS'!$F$14+'TRE-MS'!$F$20+'TRE-MS'!$F$38</f>
        <v>7</v>
      </c>
      <c r="G21" s="24">
        <f>'TRE-MS'!$F$11+'TRE-MS'!$F$15+'TRE-MS'!$F$21+'TRE-MS'!$F$39</f>
        <v>6</v>
      </c>
      <c r="H21" s="25">
        <f t="shared" si="1"/>
        <v>13</v>
      </c>
      <c r="I21" s="26">
        <f>'TRE-MS'!$F$22+'TRE-MS'!$F$27</f>
        <v>46</v>
      </c>
      <c r="J21" s="24">
        <f>'TRE-MS'!$F$23+'TRE-MS'!$F$28</f>
        <v>0</v>
      </c>
      <c r="K21" s="25">
        <f t="shared" si="2"/>
        <v>46</v>
      </c>
      <c r="L21" s="27">
        <f>'TRE-MS'!$F$12+'TRE-MS'!$F$16+'TRE-MS'!$F$24+'TRE-MS'!$F$29+'TRE-MS'!$F$40</f>
        <v>0</v>
      </c>
      <c r="M21" s="27">
        <f>'TRE-MS'!$F$13+'TRE-MS'!$F$17+'TRE-MS'!$F$18+'TRE-MS'!$F$19+'TRE-MS'!$F$25+'TRE-MS'!$F$30</f>
        <v>0</v>
      </c>
      <c r="N21" s="28">
        <f>'TRE-MS'!$F$26+'TRE-MS'!$F$31</f>
        <v>0</v>
      </c>
      <c r="O21" s="25">
        <f t="shared" si="3"/>
        <v>59</v>
      </c>
      <c r="P21" s="29">
        <f>'TRE-MS'!$F$41</f>
        <v>0</v>
      </c>
      <c r="Q21" s="24">
        <f>'TRE-MS'!$F$42</f>
        <v>0</v>
      </c>
      <c r="R21" s="24">
        <f>'TRE-MS'!$F$43</f>
        <v>0</v>
      </c>
      <c r="S21" s="25">
        <f t="shared" si="4"/>
        <v>0</v>
      </c>
      <c r="T21" s="26">
        <f>'TRE-MS'!$F$44</f>
        <v>1</v>
      </c>
      <c r="U21" s="24">
        <f>'TRE-MS'!$F$45</f>
        <v>1</v>
      </c>
      <c r="V21" s="24">
        <f>'TRE-MS'!$F$46</f>
        <v>0</v>
      </c>
      <c r="W21" s="25">
        <f t="shared" si="5"/>
        <v>2</v>
      </c>
      <c r="X21" s="26">
        <f>'TRE-MS'!$F$47</f>
        <v>49</v>
      </c>
      <c r="Y21" s="28">
        <f>'TRE-MS'!$F$48</f>
        <v>0</v>
      </c>
      <c r="Z21" s="25">
        <f t="shared" si="6"/>
        <v>49</v>
      </c>
      <c r="AA21" s="25">
        <f t="shared" si="7"/>
        <v>51</v>
      </c>
      <c r="AB21" s="30">
        <f t="shared" si="8"/>
        <v>110</v>
      </c>
    </row>
    <row r="22" spans="1:28" ht="24.75" customHeight="1">
      <c r="A22" s="21">
        <v>14113</v>
      </c>
      <c r="B22" s="22" t="s">
        <v>50</v>
      </c>
      <c r="C22" s="23">
        <f>'TRE-MG'!$F$8+'TRE-MG'!$F$36</f>
        <v>0</v>
      </c>
      <c r="D22" s="24">
        <f>'TRE-MG'!$F$9+'TRE-MG'!$F$37</f>
        <v>0</v>
      </c>
      <c r="E22" s="25">
        <f t="shared" si="0"/>
        <v>0</v>
      </c>
      <c r="F22" s="26">
        <f>'TRE-MG'!$F$10+'TRE-MG'!$F$14+'TRE-MG'!$F$20+'TRE-MG'!$F$38</f>
        <v>7</v>
      </c>
      <c r="G22" s="24">
        <f>'TRE-MG'!$F$11+'TRE-MG'!$F$15+'TRE-MG'!$F$21+'TRE-MG'!$F$39</f>
        <v>6</v>
      </c>
      <c r="H22" s="25">
        <f t="shared" si="1"/>
        <v>13</v>
      </c>
      <c r="I22" s="26">
        <f>'TRE-MG'!$F$22+'TRE-MG'!$F$27</f>
        <v>304</v>
      </c>
      <c r="J22" s="24">
        <f>'TRE-MG'!$F$23+'TRE-MG'!$F$28</f>
        <v>0</v>
      </c>
      <c r="K22" s="25">
        <f t="shared" si="2"/>
        <v>304</v>
      </c>
      <c r="L22" s="27">
        <f>'TRE-MG'!$F$12+'TRE-MG'!$F$16+'TRE-MG'!$F$24+'TRE-MG'!$F$29+'TRE-MG'!$F$40</f>
        <v>0</v>
      </c>
      <c r="M22" s="27">
        <f>'TRE-MG'!$F$13+'TRE-MG'!$F$17+'TRE-MG'!$F$18+'TRE-MG'!$F$19+'TRE-MG'!$F$25+'TRE-MG'!$F$30</f>
        <v>2</v>
      </c>
      <c r="N22" s="28">
        <f>'TRE-MG'!$F$26+'TRE-MG'!$F$31</f>
        <v>0</v>
      </c>
      <c r="O22" s="25">
        <f t="shared" si="3"/>
        <v>319</v>
      </c>
      <c r="P22" s="29">
        <f>'TRE-MG'!$F$41</f>
        <v>0</v>
      </c>
      <c r="Q22" s="24">
        <f>'TRE-MG'!$F$42</f>
        <v>0</v>
      </c>
      <c r="R22" s="24">
        <f>'TRE-MG'!$F$43</f>
        <v>0</v>
      </c>
      <c r="S22" s="25">
        <f t="shared" si="4"/>
        <v>0</v>
      </c>
      <c r="T22" s="26">
        <f>'TRE-MG'!$F$44</f>
        <v>1</v>
      </c>
      <c r="U22" s="24">
        <f>'TRE-MG'!$F$45</f>
        <v>1</v>
      </c>
      <c r="V22" s="24">
        <f>'TRE-MG'!$F$46</f>
        <v>0</v>
      </c>
      <c r="W22" s="25">
        <f t="shared" si="5"/>
        <v>2</v>
      </c>
      <c r="X22" s="26">
        <f>'TRE-MG'!$F$47</f>
        <v>300</v>
      </c>
      <c r="Y22" s="28">
        <f>'TRE-MG'!$F$48</f>
        <v>0</v>
      </c>
      <c r="Z22" s="25">
        <f t="shared" si="6"/>
        <v>300</v>
      </c>
      <c r="AA22" s="25">
        <f t="shared" si="7"/>
        <v>302</v>
      </c>
      <c r="AB22" s="30">
        <f t="shared" si="8"/>
        <v>621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'TRE-PA'!$F$8+'TRE-PA'!$F$36</f>
        <v>0</v>
      </c>
      <c r="D23" s="24">
        <f>'TRE-PA'!$F$9+'TRE-PA'!$F$37</f>
        <v>0</v>
      </c>
      <c r="E23" s="25">
        <f t="shared" si="0"/>
        <v>0</v>
      </c>
      <c r="F23" s="26">
        <f>'TRE-PA'!$F$10+'TRE-PA'!$F$14+'TRE-PA'!$F$20+'TRE-PA'!$F$38</f>
        <v>7</v>
      </c>
      <c r="G23" s="24">
        <f>'TRE-PA'!$F$11+'TRE-PA'!$F$15+'TRE-PA'!$F$21+'TRE-PA'!$F$39</f>
        <v>7</v>
      </c>
      <c r="H23" s="25">
        <f t="shared" si="1"/>
        <v>14</v>
      </c>
      <c r="I23" s="26">
        <f>'TRE-PA'!$F$22+'TRE-PA'!$F$27</f>
        <v>85</v>
      </c>
      <c r="J23" s="24">
        <f>'TRE-PA'!$F$23+'TRE-PA'!$F$28</f>
        <v>16</v>
      </c>
      <c r="K23" s="25">
        <f t="shared" si="2"/>
        <v>101</v>
      </c>
      <c r="L23" s="27">
        <f>'TRE-PA'!$F$12+'TRE-PA'!$F$16+'TRE-PA'!$F$24+'TRE-PA'!$F$29+'TRE-PA'!$F$40</f>
        <v>0</v>
      </c>
      <c r="M23" s="27">
        <f>'TRE-PA'!$F$13+'TRE-PA'!$F$17+'TRE-PA'!$F$18+'TRE-PA'!$F$19+'TRE-PA'!$F$25+'TRE-PA'!$F$30</f>
        <v>0</v>
      </c>
      <c r="N23" s="28">
        <f>'TRE-PA'!$F$26+'TRE-PA'!$F$31</f>
        <v>0</v>
      </c>
      <c r="O23" s="25">
        <f t="shared" si="3"/>
        <v>115</v>
      </c>
      <c r="P23" s="29">
        <f>'TRE-PA'!$F$41</f>
        <v>0</v>
      </c>
      <c r="Q23" s="24">
        <f>'TRE-PA'!$F$42</f>
        <v>0</v>
      </c>
      <c r="R23" s="24">
        <f>'TRE-PA'!$F$43</f>
        <v>0</v>
      </c>
      <c r="S23" s="25">
        <f t="shared" si="4"/>
        <v>0</v>
      </c>
      <c r="T23" s="26">
        <f>'TRE-PA'!$F$44</f>
        <v>1</v>
      </c>
      <c r="U23" s="24">
        <f>'TRE-PA'!$F$45</f>
        <v>1</v>
      </c>
      <c r="V23" s="24">
        <f>'TRE-PA'!$F$46</f>
        <v>0</v>
      </c>
      <c r="W23" s="25">
        <f t="shared" si="5"/>
        <v>2</v>
      </c>
      <c r="X23" s="26">
        <f>'TRE-PA'!$F$47</f>
        <v>92</v>
      </c>
      <c r="Y23" s="28">
        <f>'TRE-PA'!$F$48</f>
        <v>9</v>
      </c>
      <c r="Z23" s="25">
        <f t="shared" si="6"/>
        <v>101</v>
      </c>
      <c r="AA23" s="25">
        <f t="shared" si="7"/>
        <v>103</v>
      </c>
      <c r="AB23" s="30">
        <f t="shared" si="8"/>
        <v>218</v>
      </c>
    </row>
    <row r="24" spans="1:28" ht="24.75" customHeight="1">
      <c r="A24" s="21">
        <v>14115</v>
      </c>
      <c r="B24" s="22" t="s">
        <v>52</v>
      </c>
      <c r="C24" s="23">
        <f>'TRE-PB'!$F$8+'TRE-PB'!$F$36</f>
        <v>0</v>
      </c>
      <c r="D24" s="24">
        <f>'TRE-PB'!$F$9+'TRE-PB'!$F$37</f>
        <v>0</v>
      </c>
      <c r="E24" s="25">
        <f t="shared" si="0"/>
        <v>0</v>
      </c>
      <c r="F24" s="26">
        <f>'TRE-PB'!$F$10+'TRE-PB'!$F$14+'TRE-PB'!$F$20+'TRE-PB'!$F$38</f>
        <v>7</v>
      </c>
      <c r="G24" s="24">
        <f>'TRE-PB'!$F$11+'TRE-PB'!$F$15+'TRE-PB'!$F$21+'TRE-PB'!$F$39</f>
        <v>7</v>
      </c>
      <c r="H24" s="25">
        <f t="shared" si="1"/>
        <v>14</v>
      </c>
      <c r="I24" s="26">
        <f>'TRE-PB'!$F$22+'TRE-PB'!$F$27</f>
        <v>62</v>
      </c>
      <c r="J24" s="24">
        <f>'TRE-PB'!$F$23+'TRE-PB'!$F$28</f>
        <v>6</v>
      </c>
      <c r="K24" s="25">
        <f t="shared" si="2"/>
        <v>68</v>
      </c>
      <c r="L24" s="27">
        <f>'TRE-PB'!$F$12+'TRE-PB'!$F$16+'TRE-PB'!$F$24+'TRE-PB'!$F$29+'TRE-PB'!$F$40</f>
        <v>0</v>
      </c>
      <c r="M24" s="27">
        <f>'TRE-PB'!$F$13+'TRE-PB'!$F$17+'TRE-PB'!$F$18+'TRE-PB'!$F$19+'TRE-PB'!$F$25+'TRE-PB'!$F$30</f>
        <v>0</v>
      </c>
      <c r="N24" s="28">
        <f>'TRE-PB'!$F$26+'TRE-PB'!$F$31</f>
        <v>0</v>
      </c>
      <c r="O24" s="25">
        <f t="shared" si="3"/>
        <v>82</v>
      </c>
      <c r="P24" s="29">
        <f>'TRE-PB'!$F$41</f>
        <v>0</v>
      </c>
      <c r="Q24" s="24">
        <f>'TRE-PB'!$F$42</f>
        <v>0</v>
      </c>
      <c r="R24" s="24">
        <f>'TRE-PB'!$F$43</f>
        <v>0</v>
      </c>
      <c r="S24" s="25">
        <f t="shared" si="4"/>
        <v>0</v>
      </c>
      <c r="T24" s="26">
        <f>'TRE-PB'!$F$44</f>
        <v>1</v>
      </c>
      <c r="U24" s="24">
        <f>'TRE-PB'!$F$45</f>
        <v>1</v>
      </c>
      <c r="V24" s="24">
        <f>'TRE-PB'!$F$46</f>
        <v>0</v>
      </c>
      <c r="W24" s="25">
        <f t="shared" si="5"/>
        <v>2</v>
      </c>
      <c r="X24" s="26">
        <f>'TRE-PB'!$F$47</f>
        <v>59</v>
      </c>
      <c r="Y24" s="28">
        <f>'TRE-PB'!$F$48</f>
        <v>9</v>
      </c>
      <c r="Z24" s="25">
        <f t="shared" si="6"/>
        <v>68</v>
      </c>
      <c r="AA24" s="25">
        <f t="shared" si="7"/>
        <v>70</v>
      </c>
      <c r="AB24" s="30">
        <f t="shared" si="8"/>
        <v>152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'TRE-PR'!$F$8+'TRE-PR'!$F$36</f>
        <v>0</v>
      </c>
      <c r="D25" s="24">
        <f>'TRE-PR'!$F$9+'TRE-PR'!$F$37</f>
        <v>0</v>
      </c>
      <c r="E25" s="25">
        <f t="shared" si="0"/>
        <v>0</v>
      </c>
      <c r="F25" s="26">
        <f>'TRE-PR'!$F$10+'TRE-PR'!$F$14+'TRE-PR'!$F$20+'TRE-PR'!$F$38</f>
        <v>7</v>
      </c>
      <c r="G25" s="24">
        <f>'TRE-PR'!$F$11+'TRE-PR'!$F$15+'TRE-PR'!$F$21+'TRE-PR'!$F$39</f>
        <v>6</v>
      </c>
      <c r="H25" s="25">
        <f t="shared" si="1"/>
        <v>13</v>
      </c>
      <c r="I25" s="26">
        <f>'TRE-PR'!$F$22+'TRE-PR'!$F$27</f>
        <v>186</v>
      </c>
      <c r="J25" s="24">
        <f>'TRE-PR'!$F$23+'TRE-PR'!$F$28</f>
        <v>0</v>
      </c>
      <c r="K25" s="25">
        <f t="shared" si="2"/>
        <v>186</v>
      </c>
      <c r="L25" s="27">
        <f>'TRE-PR'!$F$12+'TRE-PR'!$F$16+'TRE-PR'!$F$24+'TRE-PR'!$F$29+'TRE-PR'!$F$40</f>
        <v>0</v>
      </c>
      <c r="M25" s="27">
        <f>'TRE-PR'!$F$13+'TRE-PR'!$F$17+'TRE-PR'!$F$18+'TRE-PR'!$F$19+'TRE-PR'!$F$25+'TRE-PR'!$F$30</f>
        <v>0</v>
      </c>
      <c r="N25" s="28">
        <f>'TRE-PR'!$F$26+'TRE-PR'!$F$31</f>
        <v>0</v>
      </c>
      <c r="O25" s="25">
        <f t="shared" si="3"/>
        <v>199</v>
      </c>
      <c r="P25" s="29">
        <f>'TRE-PR'!$F$41</f>
        <v>0</v>
      </c>
      <c r="Q25" s="24">
        <f>'TRE-PR'!$F$42</f>
        <v>0</v>
      </c>
      <c r="R25" s="24">
        <f>'TRE-PR'!$F$43</f>
        <v>0</v>
      </c>
      <c r="S25" s="25">
        <f t="shared" si="4"/>
        <v>0</v>
      </c>
      <c r="T25" s="26">
        <f>'TRE-PR'!$F$44</f>
        <v>1</v>
      </c>
      <c r="U25" s="24">
        <f>'TRE-PR'!$F$45</f>
        <v>1</v>
      </c>
      <c r="V25" s="24">
        <f>'TRE-PR'!$F$46</f>
        <v>0</v>
      </c>
      <c r="W25" s="25">
        <f t="shared" si="5"/>
        <v>2</v>
      </c>
      <c r="X25" s="26">
        <f>'TRE-PR'!$F$47</f>
        <v>186</v>
      </c>
      <c r="Y25" s="28">
        <f>'TRE-PR'!$F$48</f>
        <v>0</v>
      </c>
      <c r="Z25" s="25">
        <f t="shared" si="6"/>
        <v>186</v>
      </c>
      <c r="AA25" s="25">
        <f t="shared" si="7"/>
        <v>188</v>
      </c>
      <c r="AB25" s="30">
        <f t="shared" si="8"/>
        <v>387</v>
      </c>
    </row>
    <row r="26" spans="1:28" ht="24.75" customHeight="1">
      <c r="A26" s="21">
        <v>14117</v>
      </c>
      <c r="B26" s="22" t="s">
        <v>54</v>
      </c>
      <c r="C26" s="23">
        <f>'TRE-PE'!$F$8+'TRE-PE'!$F$36</f>
        <v>0</v>
      </c>
      <c r="D26" s="24">
        <f>'TRE-PE'!$F$9+'TRE-PE'!$F$37</f>
        <v>0</v>
      </c>
      <c r="E26" s="25">
        <f t="shared" si="0"/>
        <v>0</v>
      </c>
      <c r="F26" s="26">
        <f>'TRE-PE'!$F$10+'TRE-PE'!$F$14+'TRE-PE'!$F$20+'TRE-PE'!$F$38</f>
        <v>5</v>
      </c>
      <c r="G26" s="24">
        <f>'TRE-PE'!$F$11+'TRE-PE'!$F$15+'TRE-PE'!$F$21+'TRE-PE'!$F$39</f>
        <v>7</v>
      </c>
      <c r="H26" s="25">
        <f t="shared" si="1"/>
        <v>12</v>
      </c>
      <c r="I26" s="26">
        <f>'TRE-PE'!$F$22+'TRE-PE'!$F$27</f>
        <v>122</v>
      </c>
      <c r="J26" s="24">
        <f>'TRE-PE'!$F$23+'TRE-PE'!$F$28</f>
        <v>0</v>
      </c>
      <c r="K26" s="25">
        <f t="shared" si="2"/>
        <v>122</v>
      </c>
      <c r="L26" s="27">
        <f>'TRE-PE'!$F$12+'TRE-PE'!$F$16+'TRE-PE'!$F$24+'TRE-PE'!$F$29+'TRE-PE'!$F$40</f>
        <v>0</v>
      </c>
      <c r="M26" s="27">
        <f>'TRE-PE'!$F$13+'TRE-PE'!$F$17+'TRE-PE'!$F$18+'TRE-PE'!$F$19+'TRE-PE'!$F$25+'TRE-PE'!$F$30</f>
        <v>2</v>
      </c>
      <c r="N26" s="28">
        <f>'TRE-PE'!$F$26+'TRE-PE'!$F$31</f>
        <v>0</v>
      </c>
      <c r="O26" s="25">
        <f t="shared" si="3"/>
        <v>136</v>
      </c>
      <c r="P26" s="29">
        <f>'TRE-PE'!$F$41</f>
        <v>0</v>
      </c>
      <c r="Q26" s="24">
        <f>'TRE-PE'!$F$42</f>
        <v>0</v>
      </c>
      <c r="R26" s="24">
        <f>'TRE-PE'!$F$43</f>
        <v>0</v>
      </c>
      <c r="S26" s="25">
        <f t="shared" si="4"/>
        <v>0</v>
      </c>
      <c r="T26" s="26">
        <f>'TRE-PE'!$F$44</f>
        <v>1</v>
      </c>
      <c r="U26" s="24">
        <f>'TRE-PE'!$F$45</f>
        <v>1</v>
      </c>
      <c r="V26" s="24">
        <f>'TRE-PE'!$F$46</f>
        <v>0</v>
      </c>
      <c r="W26" s="25">
        <f t="shared" si="5"/>
        <v>2</v>
      </c>
      <c r="X26" s="26">
        <f>'TRE-PE'!$F$47</f>
        <v>122</v>
      </c>
      <c r="Y26" s="28">
        <f>'TRE-PE'!$F$48</f>
        <v>0</v>
      </c>
      <c r="Z26" s="25">
        <f t="shared" si="6"/>
        <v>122</v>
      </c>
      <c r="AA26" s="25">
        <f t="shared" si="7"/>
        <v>124</v>
      </c>
      <c r="AB26" s="30">
        <f t="shared" si="8"/>
        <v>260</v>
      </c>
    </row>
    <row r="27" spans="1:28" ht="24.75" customHeight="1">
      <c r="A27" s="21">
        <v>14118</v>
      </c>
      <c r="B27" s="22" t="s">
        <v>55</v>
      </c>
      <c r="C27" s="23">
        <f>'TRE-PI'!$F$8+'TRE-PI'!$F$36</f>
        <v>0</v>
      </c>
      <c r="D27" s="24">
        <f>'TRE-PI'!$F$9+'TRE-PI'!$F$37</f>
        <v>0</v>
      </c>
      <c r="E27" s="25">
        <f t="shared" si="0"/>
        <v>0</v>
      </c>
      <c r="F27" s="26">
        <f>'TRE-PI'!$F$10+'TRE-PI'!$F$14+'TRE-PI'!$F$20+'TRE-PI'!$F$38</f>
        <v>7</v>
      </c>
      <c r="G27" s="24">
        <f>'TRE-PI'!$F$11+'TRE-PI'!$F$15+'TRE-PI'!$F$21+'TRE-PI'!$F$39</f>
        <v>7</v>
      </c>
      <c r="H27" s="25">
        <f t="shared" si="1"/>
        <v>14</v>
      </c>
      <c r="I27" s="26">
        <f>'TRE-PI'!$F$22+'TRE-PI'!$F$27</f>
        <v>74</v>
      </c>
      <c r="J27" s="24">
        <f>'TRE-PI'!$F$23+'TRE-PI'!$F$28</f>
        <v>0</v>
      </c>
      <c r="K27" s="25">
        <f t="shared" si="2"/>
        <v>74</v>
      </c>
      <c r="L27" s="27">
        <f>'TRE-PI'!$F$12+'TRE-PI'!$F$16+'TRE-PI'!$F$24+'TRE-PI'!$F$29+'TRE-PI'!$F$40</f>
        <v>0</v>
      </c>
      <c r="M27" s="27">
        <f>'TRE-PI'!$F$13+'TRE-PI'!$F$17+'TRE-PI'!$F$18+'TRE-PI'!$F$19+'TRE-PI'!$F$25+'TRE-PI'!$F$30</f>
        <v>2</v>
      </c>
      <c r="N27" s="28">
        <f>'TRE-PI'!$F$26+'TRE-PI'!$F$31</f>
        <v>0</v>
      </c>
      <c r="O27" s="25">
        <f t="shared" si="3"/>
        <v>90</v>
      </c>
      <c r="P27" s="29">
        <f>'TRE-PI'!$F$41</f>
        <v>0</v>
      </c>
      <c r="Q27" s="24">
        <f>'TRE-PI'!$F$42</f>
        <v>0</v>
      </c>
      <c r="R27" s="24">
        <f>'TRE-PI'!$F$43</f>
        <v>0</v>
      </c>
      <c r="S27" s="25">
        <f t="shared" si="4"/>
        <v>0</v>
      </c>
      <c r="T27" s="26">
        <f>'TRE-PI'!$F$44</f>
        <v>1</v>
      </c>
      <c r="U27" s="24">
        <f>'TRE-PI'!$F$45</f>
        <v>1</v>
      </c>
      <c r="V27" s="24">
        <f>'TRE-PI'!$F$46</f>
        <v>0</v>
      </c>
      <c r="W27" s="25">
        <f t="shared" si="5"/>
        <v>2</v>
      </c>
      <c r="X27" s="26">
        <f>'TRE-PI'!$F$47</f>
        <v>74</v>
      </c>
      <c r="Y27" s="28">
        <f>'TRE-PI'!$F$48</f>
        <v>0</v>
      </c>
      <c r="Z27" s="25">
        <f t="shared" si="6"/>
        <v>74</v>
      </c>
      <c r="AA27" s="25">
        <f t="shared" si="7"/>
        <v>76</v>
      </c>
      <c r="AB27" s="30">
        <f t="shared" si="8"/>
        <v>166</v>
      </c>
    </row>
    <row r="28" spans="1:28" ht="24.75" customHeight="1">
      <c r="A28" s="21">
        <v>14119</v>
      </c>
      <c r="B28" s="22" t="s">
        <v>56</v>
      </c>
      <c r="C28" s="23">
        <f>'TRE-RJ'!$F$8+'TRE-RJ'!$F$36</f>
        <v>0</v>
      </c>
      <c r="D28" s="24">
        <f>'TRE-RJ'!$F$9+'TRE-RJ'!$F$37</f>
        <v>0</v>
      </c>
      <c r="E28" s="25">
        <f t="shared" si="0"/>
        <v>0</v>
      </c>
      <c r="F28" s="26">
        <f>'TRE-RJ'!$F$10+'TRE-RJ'!$F$14+'TRE-RJ'!$F$20+'TRE-RJ'!$F$38</f>
        <v>7</v>
      </c>
      <c r="G28" s="24">
        <f>'TRE-RJ'!$F$11+'TRE-RJ'!$F$15+'TRE-RJ'!$F$21+'TRE-RJ'!$F$39</f>
        <v>7</v>
      </c>
      <c r="H28" s="25">
        <f t="shared" si="1"/>
        <v>14</v>
      </c>
      <c r="I28" s="26">
        <f>'TRE-RJ'!$F$22+'TRE-RJ'!$F$27</f>
        <v>165</v>
      </c>
      <c r="J28" s="24">
        <f>'TRE-RJ'!$F$23+'TRE-RJ'!$F$28</f>
        <v>0</v>
      </c>
      <c r="K28" s="25">
        <f t="shared" si="2"/>
        <v>165</v>
      </c>
      <c r="L28" s="27">
        <f>'TRE-RJ'!$F$12+'TRE-RJ'!$F$16+'TRE-RJ'!$F$24+'TRE-RJ'!$F$29+'TRE-RJ'!$F$40</f>
        <v>0</v>
      </c>
      <c r="M28" s="27">
        <f>'TRE-RJ'!$F$13+'TRE-RJ'!$F$17+'TRE-RJ'!$F$18+'TRE-RJ'!$F$19+'TRE-RJ'!$F$25+'TRE-RJ'!$F$30</f>
        <v>2</v>
      </c>
      <c r="N28" s="28">
        <f>'TRE-RJ'!$F$26+'TRE-RJ'!$F$31</f>
        <v>0</v>
      </c>
      <c r="O28" s="25">
        <f t="shared" si="3"/>
        <v>181</v>
      </c>
      <c r="P28" s="29">
        <f>'TRE-RJ'!$F$41</f>
        <v>0</v>
      </c>
      <c r="Q28" s="24">
        <f>'TRE-RJ'!$F$42</f>
        <v>0</v>
      </c>
      <c r="R28" s="24">
        <f>'TRE-RJ'!$F$43</f>
        <v>0</v>
      </c>
      <c r="S28" s="25">
        <f t="shared" si="4"/>
        <v>0</v>
      </c>
      <c r="T28" s="26">
        <f>'TRE-RJ'!$F$44</f>
        <v>1</v>
      </c>
      <c r="U28" s="24">
        <f>'TRE-RJ'!$F$45</f>
        <v>1</v>
      </c>
      <c r="V28" s="24">
        <f>'TRE-RJ'!$F$46</f>
        <v>0</v>
      </c>
      <c r="W28" s="25">
        <f t="shared" si="5"/>
        <v>2</v>
      </c>
      <c r="X28" s="26">
        <f>'TRE-RJ'!$F$47</f>
        <v>165</v>
      </c>
      <c r="Y28" s="28">
        <f>'TRE-RJ'!$F$48</f>
        <v>0</v>
      </c>
      <c r="Z28" s="25">
        <f t="shared" si="6"/>
        <v>165</v>
      </c>
      <c r="AA28" s="25">
        <f t="shared" si="7"/>
        <v>167</v>
      </c>
      <c r="AB28" s="30">
        <f t="shared" si="8"/>
        <v>348</v>
      </c>
    </row>
    <row r="29" spans="1:28" ht="24.75" customHeight="1">
      <c r="A29" s="21">
        <v>14120</v>
      </c>
      <c r="B29" s="22" t="s">
        <v>57</v>
      </c>
      <c r="C29" s="23">
        <f>'TRE-RN'!$F$8+'TRE-RN'!$F$36</f>
        <v>0</v>
      </c>
      <c r="D29" s="24">
        <f>'TRE-RN'!$F$9+'TRE-RN'!$F$37</f>
        <v>0</v>
      </c>
      <c r="E29" s="25">
        <f t="shared" si="0"/>
        <v>0</v>
      </c>
      <c r="F29" s="26">
        <f>'TRE-RN'!$F$10+'TRE-RN'!$F$14+'TRE-RN'!$F$20+'TRE-RN'!$F$38</f>
        <v>5</v>
      </c>
      <c r="G29" s="24">
        <f>'TRE-RN'!$F$11+'TRE-RN'!$F$15+'TRE-RN'!$F$21+'TRE-RN'!$F$39</f>
        <v>6</v>
      </c>
      <c r="H29" s="25">
        <f t="shared" si="1"/>
        <v>11</v>
      </c>
      <c r="I29" s="26">
        <f>'TRE-RN'!$F$22+'TRE-RN'!$F$27</f>
        <v>53</v>
      </c>
      <c r="J29" s="24">
        <f>'TRE-RN'!$F$23+'TRE-RN'!$F$28</f>
        <v>6</v>
      </c>
      <c r="K29" s="25">
        <f t="shared" si="2"/>
        <v>59</v>
      </c>
      <c r="L29" s="27">
        <f>'TRE-RN'!$F$12+'TRE-RN'!$F$16+'TRE-RN'!$F$24+'TRE-RN'!$F$29+'TRE-RN'!$F$40</f>
        <v>0</v>
      </c>
      <c r="M29" s="27">
        <f>'TRE-RN'!$F$13+'TRE-RN'!$F$17+'TRE-RN'!$F$18+'TRE-RN'!$F$19+'TRE-RN'!$F$25+'TRE-RN'!$F$30</f>
        <v>0</v>
      </c>
      <c r="N29" s="28">
        <f>'TRE-RN'!$F$26+'TRE-RN'!$F$31</f>
        <v>0</v>
      </c>
      <c r="O29" s="25">
        <f t="shared" si="3"/>
        <v>70</v>
      </c>
      <c r="P29" s="29">
        <f>'TRE-RN'!$F$41</f>
        <v>0</v>
      </c>
      <c r="Q29" s="24">
        <f>'TRE-RN'!$F$42</f>
        <v>0</v>
      </c>
      <c r="R29" s="24">
        <f>'TRE-RN'!$F$43</f>
        <v>0</v>
      </c>
      <c r="S29" s="25">
        <f t="shared" si="4"/>
        <v>0</v>
      </c>
      <c r="T29" s="26">
        <f>'TRE-RN'!$F$44</f>
        <v>1</v>
      </c>
      <c r="U29" s="24">
        <f>'TRE-RN'!$F$45</f>
        <v>1</v>
      </c>
      <c r="V29" s="24">
        <f>'TRE-RN'!$F$46</f>
        <v>0</v>
      </c>
      <c r="W29" s="25">
        <f t="shared" si="5"/>
        <v>2</v>
      </c>
      <c r="X29" s="26">
        <f>'TRE-RN'!$F$47</f>
        <v>47</v>
      </c>
      <c r="Y29" s="28">
        <f>'TRE-RN'!$F$48</f>
        <v>13</v>
      </c>
      <c r="Z29" s="25">
        <f t="shared" si="6"/>
        <v>60</v>
      </c>
      <c r="AA29" s="25">
        <f t="shared" si="7"/>
        <v>62</v>
      </c>
      <c r="AB29" s="30">
        <f t="shared" si="8"/>
        <v>132</v>
      </c>
    </row>
    <row r="30" spans="1:28" ht="24.75" customHeight="1">
      <c r="A30" s="21">
        <v>14121</v>
      </c>
      <c r="B30" s="22" t="s">
        <v>58</v>
      </c>
      <c r="C30" s="23">
        <f>'TRE-RS'!$F$8+'TRE-RS'!$F$36</f>
        <v>0</v>
      </c>
      <c r="D30" s="24">
        <f>'TRE-RS'!$F$9+'TRE-RS'!$F$37</f>
        <v>0</v>
      </c>
      <c r="E30" s="25">
        <f t="shared" si="0"/>
        <v>0</v>
      </c>
      <c r="F30" s="26">
        <f>'TRE-RS'!$F$10+'TRE-RS'!$F$14+'TRE-RS'!$F$20+'TRE-RS'!$F$38</f>
        <v>6</v>
      </c>
      <c r="G30" s="24">
        <f>'TRE-RS'!$F$11+'TRE-RS'!$F$15+'TRE-RS'!$F$21+'TRE-RS'!$F$39</f>
        <v>6</v>
      </c>
      <c r="H30" s="25">
        <f t="shared" si="1"/>
        <v>12</v>
      </c>
      <c r="I30" s="26">
        <f>'TRE-RS'!$F$22+'TRE-RS'!$F$27</f>
        <v>165</v>
      </c>
      <c r="J30" s="24">
        <f>'TRE-RS'!$F$23+'TRE-RS'!$F$28</f>
        <v>0</v>
      </c>
      <c r="K30" s="25">
        <f t="shared" si="2"/>
        <v>165</v>
      </c>
      <c r="L30" s="27">
        <f>'TRE-RS'!$F$12+'TRE-RS'!$F$16+'TRE-RS'!$F$24+'TRE-RS'!$F$29+'TRE-RS'!$F$40</f>
        <v>0</v>
      </c>
      <c r="M30" s="27">
        <f>'TRE-RS'!$F$13+'TRE-RS'!$F$17+'TRE-RS'!$F$18+'TRE-RS'!$F$19+'TRE-RS'!$F$25+'TRE-RS'!$F$30</f>
        <v>0</v>
      </c>
      <c r="N30" s="28">
        <f>'TRE-RS'!$F$26+'TRE-RS'!$F$31</f>
        <v>0</v>
      </c>
      <c r="O30" s="25">
        <f t="shared" si="3"/>
        <v>177</v>
      </c>
      <c r="P30" s="29">
        <f>'TRE-RS'!$F$41</f>
        <v>0</v>
      </c>
      <c r="Q30" s="24">
        <f>'TRE-RS'!$F$42</f>
        <v>0</v>
      </c>
      <c r="R30" s="24">
        <f>'TRE-RS'!$F$43</f>
        <v>0</v>
      </c>
      <c r="S30" s="25">
        <f t="shared" si="4"/>
        <v>0</v>
      </c>
      <c r="T30" s="26">
        <f>'TRE-RS'!$F$44</f>
        <v>1</v>
      </c>
      <c r="U30" s="24">
        <f>'TRE-RS'!$F$45</f>
        <v>1</v>
      </c>
      <c r="V30" s="24">
        <f>'TRE-RS'!$F$46</f>
        <v>0</v>
      </c>
      <c r="W30" s="25">
        <f t="shared" si="5"/>
        <v>2</v>
      </c>
      <c r="X30" s="26">
        <f>'TRE-RS'!$F$47</f>
        <v>165</v>
      </c>
      <c r="Y30" s="28">
        <f>'TRE-RS'!$F$48</f>
        <v>0</v>
      </c>
      <c r="Z30" s="25">
        <f t="shared" si="6"/>
        <v>165</v>
      </c>
      <c r="AA30" s="25">
        <f t="shared" si="7"/>
        <v>167</v>
      </c>
      <c r="AB30" s="30">
        <f t="shared" si="8"/>
        <v>344</v>
      </c>
    </row>
    <row r="31" spans="1:28" ht="24.75" customHeight="1">
      <c r="A31" s="21">
        <v>14122</v>
      </c>
      <c r="B31" s="22" t="s">
        <v>59</v>
      </c>
      <c r="C31" s="23">
        <f>'TRE-RO'!$F$8+'TRE-RO'!$F$36</f>
        <v>0</v>
      </c>
      <c r="D31" s="24">
        <f>'TRE-RO'!$F$9+'TRE-RO'!$F$37</f>
        <v>0</v>
      </c>
      <c r="E31" s="25">
        <f t="shared" si="0"/>
        <v>0</v>
      </c>
      <c r="F31" s="26">
        <f>'TRE-RO'!$F$10+'TRE-RO'!$F$14+'TRE-RO'!$F$20+'TRE-RO'!$F$38</f>
        <v>6</v>
      </c>
      <c r="G31" s="24">
        <f>'TRE-RO'!$F$11+'TRE-RO'!$F$15+'TRE-RO'!$F$21+'TRE-RO'!$F$39</f>
        <v>6</v>
      </c>
      <c r="H31" s="25">
        <f t="shared" si="1"/>
        <v>12</v>
      </c>
      <c r="I31" s="26">
        <f>'TRE-RO'!$F$22+'TRE-RO'!$F$27</f>
        <v>27</v>
      </c>
      <c r="J31" s="24">
        <f>'TRE-RO'!$F$23+'TRE-RO'!$F$28</f>
        <v>2</v>
      </c>
      <c r="K31" s="25">
        <f t="shared" si="2"/>
        <v>29</v>
      </c>
      <c r="L31" s="27">
        <f>'TRE-RO'!$F$12+'TRE-RO'!$F$16+'TRE-RO'!$F$24+'TRE-RO'!$F$29+'TRE-RO'!$F$40</f>
        <v>0</v>
      </c>
      <c r="M31" s="27">
        <f>'TRE-RO'!$F$13+'TRE-RO'!$F$17+'TRE-RO'!$F$18+'TRE-RO'!$F$19+'TRE-RO'!$F$25+'TRE-RO'!$F$30</f>
        <v>0</v>
      </c>
      <c r="N31" s="28">
        <f>'TRE-RO'!$F$26+'TRE-RO'!$F$31</f>
        <v>0</v>
      </c>
      <c r="O31" s="25">
        <f t="shared" si="3"/>
        <v>41</v>
      </c>
      <c r="P31" s="29">
        <f>'TRE-RO'!$F$41</f>
        <v>0</v>
      </c>
      <c r="Q31" s="24">
        <f>'TRE-RO'!$F$42</f>
        <v>0</v>
      </c>
      <c r="R31" s="24">
        <f>'TRE-RO'!$F$43</f>
        <v>0</v>
      </c>
      <c r="S31" s="25">
        <f t="shared" si="4"/>
        <v>0</v>
      </c>
      <c r="T31" s="26">
        <f>'TRE-RO'!$F$44</f>
        <v>1</v>
      </c>
      <c r="U31" s="24">
        <f>'TRE-RO'!$F$45</f>
        <v>1</v>
      </c>
      <c r="V31" s="24">
        <f>'TRE-RO'!$F$46</f>
        <v>0</v>
      </c>
      <c r="W31" s="25">
        <f t="shared" si="5"/>
        <v>2</v>
      </c>
      <c r="X31" s="26">
        <f>'TRE-RO'!$F$47</f>
        <v>29</v>
      </c>
      <c r="Y31" s="28">
        <f>'TRE-RO'!$F$48</f>
        <v>0</v>
      </c>
      <c r="Z31" s="25">
        <f t="shared" si="6"/>
        <v>29</v>
      </c>
      <c r="AA31" s="25">
        <f t="shared" si="7"/>
        <v>31</v>
      </c>
      <c r="AB31" s="30">
        <f t="shared" si="8"/>
        <v>72</v>
      </c>
    </row>
    <row r="32" spans="1:28" ht="24.75" customHeight="1">
      <c r="A32" s="21">
        <v>14123</v>
      </c>
      <c r="B32" s="22" t="s">
        <v>60</v>
      </c>
      <c r="C32" s="23">
        <f>'TRE-SC'!$F$8+'TRE-SC'!$F$36</f>
        <v>0</v>
      </c>
      <c r="D32" s="24">
        <f>'TRE-SC'!$F$9+'TRE-SC'!$F$37</f>
        <v>0</v>
      </c>
      <c r="E32" s="25">
        <f t="shared" si="0"/>
        <v>0</v>
      </c>
      <c r="F32" s="26">
        <f>'TRE-SC'!$F$10+'TRE-SC'!$F$14+'TRE-SC'!$F$20+'TRE-SC'!$F$38</f>
        <v>7</v>
      </c>
      <c r="G32" s="24">
        <f>'TRE-SC'!$F$11+'TRE-SC'!$F$15+'TRE-SC'!$F$21+'TRE-SC'!$F$39</f>
        <v>6</v>
      </c>
      <c r="H32" s="25">
        <f t="shared" si="1"/>
        <v>13</v>
      </c>
      <c r="I32" s="26">
        <f>'TRE-SC'!$F$22+'TRE-SC'!$F$27</f>
        <v>100</v>
      </c>
      <c r="J32" s="24">
        <f>'TRE-SC'!$F$23+'TRE-SC'!$F$28</f>
        <v>0</v>
      </c>
      <c r="K32" s="25">
        <f t="shared" si="2"/>
        <v>100</v>
      </c>
      <c r="L32" s="27">
        <f>'TRE-SC'!$F$12+'TRE-SC'!$F$16+'TRE-SC'!$F$24+'TRE-SC'!$F$29+'TRE-SC'!$F$40</f>
        <v>0</v>
      </c>
      <c r="M32" s="27">
        <f>'TRE-SC'!$F$13+'TRE-SC'!$F$17+'TRE-SC'!$F$18+'TRE-SC'!$F$19+'TRE-SC'!$F$25+'TRE-SC'!$F$30</f>
        <v>1</v>
      </c>
      <c r="N32" s="28">
        <f>'TRE-SC'!$F$26+'TRE-SC'!$F$31</f>
        <v>0</v>
      </c>
      <c r="O32" s="25">
        <f t="shared" si="3"/>
        <v>114</v>
      </c>
      <c r="P32" s="29">
        <f>'TRE-SC'!$F$41</f>
        <v>0</v>
      </c>
      <c r="Q32" s="24">
        <f>'TRE-SC'!$F$42</f>
        <v>0</v>
      </c>
      <c r="R32" s="24">
        <f>'TRE-SC'!$F$43</f>
        <v>0</v>
      </c>
      <c r="S32" s="25">
        <f t="shared" si="4"/>
        <v>0</v>
      </c>
      <c r="T32" s="26">
        <f>'TRE-SC'!$F$44</f>
        <v>1</v>
      </c>
      <c r="U32" s="24">
        <f>'TRE-SC'!$F$45</f>
        <v>1</v>
      </c>
      <c r="V32" s="24">
        <f>'TRE-SC'!$F$46</f>
        <v>0</v>
      </c>
      <c r="W32" s="25">
        <f t="shared" si="5"/>
        <v>2</v>
      </c>
      <c r="X32" s="26">
        <f>'TRE-SC'!$F$47</f>
        <v>99</v>
      </c>
      <c r="Y32" s="28">
        <f>'TRE-SC'!$F$48</f>
        <v>1</v>
      </c>
      <c r="Z32" s="25">
        <f t="shared" si="6"/>
        <v>100</v>
      </c>
      <c r="AA32" s="25">
        <f t="shared" si="7"/>
        <v>102</v>
      </c>
      <c r="AB32" s="30">
        <f t="shared" si="8"/>
        <v>216</v>
      </c>
    </row>
    <row r="33" spans="1:28" ht="24.75" customHeight="1">
      <c r="A33" s="21">
        <v>14124</v>
      </c>
      <c r="B33" s="22" t="s">
        <v>61</v>
      </c>
      <c r="C33" s="23">
        <f>'TRE-SP'!$F$8+'TRE-SP'!$F$36</f>
        <v>0</v>
      </c>
      <c r="D33" s="24">
        <f>'TRE-SP'!$F$9+'TRE-SP'!$F$37</f>
        <v>0</v>
      </c>
      <c r="E33" s="25">
        <f t="shared" si="0"/>
        <v>0</v>
      </c>
      <c r="F33" s="26">
        <f>'TRE-SP'!$F$10+'TRE-SP'!$F$14+'TRE-SP'!$F$20+'TRE-SP'!$F$38</f>
        <v>7</v>
      </c>
      <c r="G33" s="24">
        <f>'TRE-SP'!$F$11+'TRE-SP'!$F$15+'TRE-SP'!$F$21+'TRE-SP'!$F$39</f>
        <v>7</v>
      </c>
      <c r="H33" s="25">
        <f t="shared" si="1"/>
        <v>14</v>
      </c>
      <c r="I33" s="26">
        <f>'TRE-SP'!$F$22+'TRE-SP'!$F$27</f>
        <v>392</v>
      </c>
      <c r="J33" s="24">
        <f>'TRE-SP'!$F$23+'TRE-SP'!$F$28</f>
        <v>0</v>
      </c>
      <c r="K33" s="25">
        <f t="shared" si="2"/>
        <v>392</v>
      </c>
      <c r="L33" s="27">
        <f>'TRE-SP'!$F$12+'TRE-SP'!$F$16+'TRE-SP'!$F$24+'TRE-SP'!$F$29+'TRE-SP'!$F$40</f>
        <v>0</v>
      </c>
      <c r="M33" s="27">
        <f>'TRE-SP'!$F$13+'TRE-SP'!$F$17+'TRE-SP'!$F$18+'TRE-SP'!$F$19+'TRE-SP'!$F$25+'TRE-SP'!$F$30</f>
        <v>0</v>
      </c>
      <c r="N33" s="28">
        <f>'TRE-SP'!$F$26+'TRE-SP'!$F$31</f>
        <v>0</v>
      </c>
      <c r="O33" s="25">
        <f t="shared" si="3"/>
        <v>406</v>
      </c>
      <c r="P33" s="29">
        <f>'TRE-SP'!$F$41</f>
        <v>0</v>
      </c>
      <c r="Q33" s="24">
        <f>'TRE-SP'!$F$42</f>
        <v>0</v>
      </c>
      <c r="R33" s="24">
        <f>'TRE-SP'!$F$43</f>
        <v>0</v>
      </c>
      <c r="S33" s="25">
        <f t="shared" si="4"/>
        <v>0</v>
      </c>
      <c r="T33" s="26">
        <f>'TRE-SP'!$F$44</f>
        <v>1</v>
      </c>
      <c r="U33" s="24">
        <f>'TRE-SP'!$F$45</f>
        <v>1</v>
      </c>
      <c r="V33" s="24">
        <f>'TRE-SP'!$F$46</f>
        <v>0</v>
      </c>
      <c r="W33" s="25">
        <f t="shared" si="5"/>
        <v>2</v>
      </c>
      <c r="X33" s="26">
        <f>'TRE-SP'!$F$47</f>
        <v>393</v>
      </c>
      <c r="Y33" s="28">
        <f>'TRE-SP'!$F$48</f>
        <v>0</v>
      </c>
      <c r="Z33" s="25">
        <f t="shared" si="6"/>
        <v>393</v>
      </c>
      <c r="AA33" s="25">
        <f t="shared" si="7"/>
        <v>395</v>
      </c>
      <c r="AB33" s="30">
        <f t="shared" si="8"/>
        <v>801</v>
      </c>
    </row>
    <row r="34" spans="1:28" ht="24.75" customHeight="1">
      <c r="A34" s="21">
        <v>14125</v>
      </c>
      <c r="B34" s="22" t="s">
        <v>62</v>
      </c>
      <c r="C34" s="23">
        <f>'TRE-SE'!$F$8+'TRE-SE'!$F$36</f>
        <v>0</v>
      </c>
      <c r="D34" s="24">
        <f>'TRE-SE'!$F$9+'TRE-SE'!$F$37</f>
        <v>0</v>
      </c>
      <c r="E34" s="25">
        <f t="shared" si="0"/>
        <v>0</v>
      </c>
      <c r="F34" s="26">
        <f>'TRE-SE'!$F$10+'TRE-SE'!$F$14+'TRE-SE'!$F$20+'TRE-SE'!$F$38</f>
        <v>7</v>
      </c>
      <c r="G34" s="24">
        <f>'TRE-SE'!$F$11+'TRE-SE'!$F$15+'TRE-SE'!$F$21+'TRE-SE'!$F$39</f>
        <v>7</v>
      </c>
      <c r="H34" s="25">
        <f t="shared" si="1"/>
        <v>14</v>
      </c>
      <c r="I34" s="26">
        <f>'TRE-SE'!$F$22+'TRE-SE'!$F$27</f>
        <v>18</v>
      </c>
      <c r="J34" s="24">
        <f>'TRE-SE'!$F$23+'TRE-SE'!$F$28</f>
        <v>0</v>
      </c>
      <c r="K34" s="25">
        <f t="shared" si="2"/>
        <v>18</v>
      </c>
      <c r="L34" s="27">
        <f>'TRE-SE'!$F$12+'TRE-SE'!$F$16+'TRE-SE'!$F$24+'TRE-SE'!$F$29+'TRE-SE'!$F$40</f>
        <v>0</v>
      </c>
      <c r="M34" s="27">
        <f>'TRE-SE'!$F$13+'TRE-SE'!$F$17+'TRE-SE'!$F$18+'TRE-SE'!$F$19+'TRE-SE'!$F$25+'TRE-SE'!$F$30</f>
        <v>0</v>
      </c>
      <c r="N34" s="28">
        <f>'TRE-SE'!$F$26+'TRE-SE'!$F$31</f>
        <v>0</v>
      </c>
      <c r="O34" s="25">
        <f t="shared" si="3"/>
        <v>32</v>
      </c>
      <c r="P34" s="29">
        <f>'TRE-SE'!$F$41</f>
        <v>0</v>
      </c>
      <c r="Q34" s="24">
        <f>'TRE-SE'!$F$42</f>
        <v>0</v>
      </c>
      <c r="R34" s="24">
        <f>'TRE-SE'!$F$43</f>
        <v>0</v>
      </c>
      <c r="S34" s="25">
        <f t="shared" si="4"/>
        <v>0</v>
      </c>
      <c r="T34" s="26">
        <f>'TRE-SE'!$F$44</f>
        <v>1</v>
      </c>
      <c r="U34" s="24">
        <f>'TRE-SE'!$F$45</f>
        <v>1</v>
      </c>
      <c r="V34" s="24">
        <f>'TRE-SE'!$F$46</f>
        <v>0</v>
      </c>
      <c r="W34" s="25">
        <f t="shared" si="5"/>
        <v>2</v>
      </c>
      <c r="X34" s="26">
        <f>'TRE-SE'!$F$47</f>
        <v>28</v>
      </c>
      <c r="Y34" s="28">
        <f>'TRE-SE'!$F$48</f>
        <v>0</v>
      </c>
      <c r="Z34" s="25">
        <f t="shared" si="6"/>
        <v>28</v>
      </c>
      <c r="AA34" s="25">
        <f t="shared" si="7"/>
        <v>30</v>
      </c>
      <c r="AB34" s="30">
        <f t="shared" si="8"/>
        <v>62</v>
      </c>
    </row>
    <row r="35" spans="1:28" ht="24.75" customHeight="1">
      <c r="A35" s="21">
        <v>14126</v>
      </c>
      <c r="B35" s="22" t="s">
        <v>63</v>
      </c>
      <c r="C35" s="23">
        <f>'TRE-TO'!$F$8+'TRE-TO'!$F$36</f>
        <v>0</v>
      </c>
      <c r="D35" s="24">
        <f>'TRE-TO'!$F$9+'TRE-TO'!$F$37</f>
        <v>0</v>
      </c>
      <c r="E35" s="25">
        <f t="shared" si="0"/>
        <v>0</v>
      </c>
      <c r="F35" s="26">
        <f>'TRE-TO'!$F$10+'TRE-TO'!$F$14+'TRE-TO'!$F$20+'TRE-TO'!$F$38</f>
        <v>7</v>
      </c>
      <c r="G35" s="24">
        <f>'TRE-TO'!$F$11+'TRE-TO'!$F$15+'TRE-TO'!$F$21+'TRE-TO'!$F$39</f>
        <v>6</v>
      </c>
      <c r="H35" s="25">
        <f t="shared" si="1"/>
        <v>13</v>
      </c>
      <c r="I35" s="26">
        <f>'TRE-TO'!$F$22+'TRE-TO'!$F$27</f>
        <v>33</v>
      </c>
      <c r="J35" s="24">
        <f>'TRE-TO'!$F$23+'TRE-TO'!$F$28</f>
        <v>0</v>
      </c>
      <c r="K35" s="25">
        <f t="shared" si="2"/>
        <v>33</v>
      </c>
      <c r="L35" s="27">
        <f>'TRE-TO'!$F$12+'TRE-TO'!$F$16+'TRE-TO'!$F$24+'TRE-TO'!$F$29+'TRE-TO'!$F$40</f>
        <v>0</v>
      </c>
      <c r="M35" s="27">
        <f>'TRE-TO'!$F$13+'TRE-TO'!$F$17+'TRE-TO'!$F$18+'TRE-TO'!$F$19+'TRE-TO'!$F$25+'TRE-TO'!$F$30</f>
        <v>0</v>
      </c>
      <c r="N35" s="28">
        <f>'TRE-TO'!$F$26+'TRE-TO'!$F$31</f>
        <v>0</v>
      </c>
      <c r="O35" s="25">
        <f t="shared" si="3"/>
        <v>46</v>
      </c>
      <c r="P35" s="29">
        <f>'TRE-TO'!$F$41</f>
        <v>0</v>
      </c>
      <c r="Q35" s="24">
        <f>'TRE-TO'!$F$42</f>
        <v>0</v>
      </c>
      <c r="R35" s="24">
        <f>'TRE-TO'!$F$43</f>
        <v>0</v>
      </c>
      <c r="S35" s="25">
        <f t="shared" si="4"/>
        <v>0</v>
      </c>
      <c r="T35" s="26">
        <f>'TRE-TO'!$F$44</f>
        <v>1</v>
      </c>
      <c r="U35" s="24">
        <f>'TRE-TO'!$F$45</f>
        <v>1</v>
      </c>
      <c r="V35" s="24">
        <f>'TRE-TO'!$F$46</f>
        <v>0</v>
      </c>
      <c r="W35" s="25">
        <f t="shared" si="5"/>
        <v>2</v>
      </c>
      <c r="X35" s="26">
        <f>'TRE-TO'!$F$47</f>
        <v>33</v>
      </c>
      <c r="Y35" s="28">
        <f>'TRE-TO'!$F$48</f>
        <v>0</v>
      </c>
      <c r="Z35" s="25">
        <f t="shared" si="6"/>
        <v>33</v>
      </c>
      <c r="AA35" s="25">
        <f t="shared" si="7"/>
        <v>35</v>
      </c>
      <c r="AB35" s="30">
        <f t="shared" si="8"/>
        <v>81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'TRE-RR'!$F$8+'TRE-RR'!$F$36</f>
        <v>0</v>
      </c>
      <c r="D36" s="24">
        <f>'TRE-RR'!$F$9+'TRE-RR'!$F$37</f>
        <v>0</v>
      </c>
      <c r="E36" s="25">
        <f t="shared" si="0"/>
        <v>0</v>
      </c>
      <c r="F36" s="26">
        <f>'TRE-RR'!$F$10+'TRE-RR'!$F$14+'TRE-RR'!$F$20+'TRE-RR'!$F$38</f>
        <v>5</v>
      </c>
      <c r="G36" s="24">
        <f>'TRE-RR'!$F$11+'TRE-RR'!$F$15+'TRE-RR'!$F$21+'TRE-RR'!$F$39</f>
        <v>6</v>
      </c>
      <c r="H36" s="25">
        <f t="shared" si="1"/>
        <v>11</v>
      </c>
      <c r="I36" s="26">
        <f>'TRE-RR'!$F$22+'TRE-RR'!$F$27</f>
        <v>8</v>
      </c>
      <c r="J36" s="24">
        <f>'TRE-RR'!$F$23+'TRE-RR'!$F$28</f>
        <v>0</v>
      </c>
      <c r="K36" s="25">
        <f t="shared" si="2"/>
        <v>8</v>
      </c>
      <c r="L36" s="27">
        <f>'TRE-RR'!$F$12+'TRE-RR'!$F$16+'TRE-RR'!$F$24+'TRE-RR'!$F$29+'TRE-RR'!$F$40</f>
        <v>0</v>
      </c>
      <c r="M36" s="27">
        <f>'TRE-RR'!$F$13+'TRE-RR'!$F$17+'TRE-RR'!$F$18+'TRE-RR'!$F$19+'TRE-RR'!$F$25+'TRE-RR'!$F$30</f>
        <v>0</v>
      </c>
      <c r="N36" s="28">
        <f>'TRE-RR'!$F$26+'TRE-RR'!$F$31</f>
        <v>0</v>
      </c>
      <c r="O36" s="25">
        <f t="shared" si="3"/>
        <v>19</v>
      </c>
      <c r="P36" s="29">
        <f>'TRE-RR'!$F$41</f>
        <v>0</v>
      </c>
      <c r="Q36" s="24">
        <f>'TRE-RR'!$F$42</f>
        <v>0</v>
      </c>
      <c r="R36" s="24">
        <f>'TRE-RR'!$F$43</f>
        <v>0</v>
      </c>
      <c r="S36" s="25">
        <f t="shared" si="4"/>
        <v>0</v>
      </c>
      <c r="T36" s="26">
        <f>'TRE-RR'!$F$44</f>
        <v>1</v>
      </c>
      <c r="U36" s="24">
        <f>'TRE-RR'!$F$45</f>
        <v>1</v>
      </c>
      <c r="V36" s="24">
        <f>'TRE-RR'!$F$46</f>
        <v>1</v>
      </c>
      <c r="W36" s="25">
        <f t="shared" si="5"/>
        <v>3</v>
      </c>
      <c r="X36" s="26">
        <f>'TRE-RR'!$F$47</f>
        <v>8</v>
      </c>
      <c r="Y36" s="28">
        <f>'TRE-RR'!$F$48</f>
        <v>0</v>
      </c>
      <c r="Z36" s="25">
        <f t="shared" si="6"/>
        <v>8</v>
      </c>
      <c r="AA36" s="25">
        <f t="shared" si="7"/>
        <v>11</v>
      </c>
      <c r="AB36" s="30">
        <f t="shared" si="8"/>
        <v>30</v>
      </c>
    </row>
    <row r="37" spans="1:28" ht="24.75" customHeight="1">
      <c r="A37" s="31">
        <v>14128</v>
      </c>
      <c r="B37" s="32" t="s">
        <v>65</v>
      </c>
      <c r="C37" s="33">
        <f>'TRE-AP'!$F$8+'TRE-AP'!$F$36</f>
        <v>0</v>
      </c>
      <c r="D37" s="34">
        <f>'TRE-AP'!$F$9+'TRE-AP'!$F$37</f>
        <v>0</v>
      </c>
      <c r="E37" s="35">
        <f t="shared" si="0"/>
        <v>0</v>
      </c>
      <c r="F37" s="36">
        <f>'TRE-AP'!$F$10+'TRE-AP'!$F$14+'TRE-AP'!$F$20+'TRE-AP'!$F$38</f>
        <v>7</v>
      </c>
      <c r="G37" s="34">
        <f>'TRE-AP'!$F$11+'TRE-AP'!$F$15+'TRE-AP'!$F$21+'TRE-AP'!$F$39</f>
        <v>5</v>
      </c>
      <c r="H37" s="35">
        <f t="shared" si="1"/>
        <v>12</v>
      </c>
      <c r="I37" s="36">
        <f>'TRE-AP'!$F$22+'TRE-AP'!$F$27</f>
        <v>10</v>
      </c>
      <c r="J37" s="34">
        <f>'TRE-AP'!$F$23+'TRE-AP'!$F$28</f>
        <v>0</v>
      </c>
      <c r="K37" s="35">
        <f t="shared" si="2"/>
        <v>10</v>
      </c>
      <c r="L37" s="37">
        <f>'TRE-AP'!$F$12+'TRE-AP'!$F$16+'TRE-AP'!$F$24+'TRE-AP'!$F$29+'TRE-AP'!$F$40</f>
        <v>0</v>
      </c>
      <c r="M37" s="37">
        <f>'TRE-AP'!$F$13+'TRE-AP'!$F$17+'TRE-AP'!$F$18+'TRE-AP'!$F$19+'TRE-AP'!$F$25+'TRE-AP'!$F$30</f>
        <v>0</v>
      </c>
      <c r="N37" s="38">
        <f>'TRE-AP'!$F$26+'TRE-AP'!$F$31</f>
        <v>0</v>
      </c>
      <c r="O37" s="35">
        <f t="shared" si="3"/>
        <v>22</v>
      </c>
      <c r="P37" s="39">
        <f>'TRE-AP'!$F$41</f>
        <v>0</v>
      </c>
      <c r="Q37" s="34">
        <f>'TRE-AP'!$F$42</f>
        <v>0</v>
      </c>
      <c r="R37" s="34">
        <f>'TRE-AP'!$F$43</f>
        <v>0</v>
      </c>
      <c r="S37" s="35">
        <f t="shared" si="4"/>
        <v>0</v>
      </c>
      <c r="T37" s="36">
        <f>'TRE-AP'!$F$44</f>
        <v>1</v>
      </c>
      <c r="U37" s="34">
        <f>'TRE-AP'!$F$45</f>
        <v>1</v>
      </c>
      <c r="V37" s="34">
        <f>'TRE-AP'!$F$46</f>
        <v>0</v>
      </c>
      <c r="W37" s="35">
        <f t="shared" si="5"/>
        <v>2</v>
      </c>
      <c r="X37" s="36">
        <f>'TRE-AP'!$F$47</f>
        <v>10</v>
      </c>
      <c r="Y37" s="38">
        <f>'TRE-AP'!$F$48</f>
        <v>0</v>
      </c>
      <c r="Z37" s="35">
        <f t="shared" si="6"/>
        <v>10</v>
      </c>
      <c r="AA37" s="35">
        <f t="shared" si="7"/>
        <v>12</v>
      </c>
      <c r="AB37" s="40">
        <f t="shared" si="8"/>
        <v>34</v>
      </c>
    </row>
    <row r="38" spans="1:28" s="41" customFormat="1" ht="30" customHeight="1">
      <c r="A38" s="221" t="s">
        <v>66</v>
      </c>
      <c r="B38" s="222"/>
      <c r="C38" s="42">
        <f t="shared" ref="C38:AB38" si="9">SUM(C10:C37)</f>
        <v>7</v>
      </c>
      <c r="D38" s="42">
        <f t="shared" si="9"/>
        <v>7</v>
      </c>
      <c r="E38" s="42">
        <f t="shared" si="9"/>
        <v>14</v>
      </c>
      <c r="F38" s="42">
        <f t="shared" si="9"/>
        <v>178</v>
      </c>
      <c r="G38" s="42">
        <f t="shared" si="9"/>
        <v>173</v>
      </c>
      <c r="H38" s="42">
        <f t="shared" si="9"/>
        <v>351</v>
      </c>
      <c r="I38" s="42">
        <f t="shared" si="9"/>
        <v>2553</v>
      </c>
      <c r="J38" s="42">
        <f t="shared" si="9"/>
        <v>69</v>
      </c>
      <c r="K38" s="42">
        <f t="shared" si="9"/>
        <v>2622</v>
      </c>
      <c r="L38" s="42">
        <f t="shared" si="9"/>
        <v>25</v>
      </c>
      <c r="M38" s="42">
        <f t="shared" si="9"/>
        <v>40</v>
      </c>
      <c r="N38" s="42">
        <f t="shared" si="9"/>
        <v>0</v>
      </c>
      <c r="O38" s="42">
        <f t="shared" si="9"/>
        <v>3052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27</v>
      </c>
      <c r="U38" s="42">
        <f t="shared" si="9"/>
        <v>27</v>
      </c>
      <c r="V38" s="42">
        <f t="shared" si="9"/>
        <v>3</v>
      </c>
      <c r="W38" s="42">
        <f t="shared" si="9"/>
        <v>57</v>
      </c>
      <c r="X38" s="42">
        <f t="shared" si="9"/>
        <v>2599</v>
      </c>
      <c r="Y38" s="42">
        <f t="shared" si="9"/>
        <v>34</v>
      </c>
      <c r="Z38" s="42">
        <f t="shared" si="9"/>
        <v>2633</v>
      </c>
      <c r="AA38" s="42">
        <f t="shared" si="9"/>
        <v>2692</v>
      </c>
      <c r="AB38" s="43">
        <f t="shared" si="9"/>
        <v>5744</v>
      </c>
    </row>
    <row r="39" spans="1:28" ht="24.75" customHeight="1">
      <c r="A39" s="44"/>
      <c r="B39" s="45"/>
      <c r="C39" s="46">
        <f>JE!$F$8+JE!$F$36-C38</f>
        <v>0</v>
      </c>
      <c r="D39" s="47">
        <f>JE!$F$9+JE!$F$37-D38</f>
        <v>0</v>
      </c>
      <c r="E39" s="48">
        <f>C39+D39</f>
        <v>0</v>
      </c>
      <c r="F39" s="47">
        <f>JE!$F$10+JE!$F$14+JE!$F$20+JE!$F$38-F38</f>
        <v>0</v>
      </c>
      <c r="G39" s="47">
        <f>JE!$F$11+JE!$F$15+JE!$F$21+JE!$F$39-G38</f>
        <v>0</v>
      </c>
      <c r="H39" s="48">
        <f>F39+G39</f>
        <v>0</v>
      </c>
      <c r="I39" s="47">
        <f>JE!$F$22+JE!$F$27-I38</f>
        <v>0</v>
      </c>
      <c r="J39" s="47">
        <f>JE!$F$23+JE!$F$28-J38</f>
        <v>0</v>
      </c>
      <c r="K39" s="48">
        <f>I39+J39</f>
        <v>0</v>
      </c>
      <c r="L39" s="47">
        <f>JE!$F$12+JE!$F$16+JE!$F$24+JE!$F$29+JE!$F$40-L38</f>
        <v>0</v>
      </c>
      <c r="M39" s="47">
        <f>JE!$F$13+JE!$F$17+JE!$F$18+JE!$F$19+JE!$F$25+JE!$F$30-M38</f>
        <v>0</v>
      </c>
      <c r="N39" s="47">
        <f>JE!$F$26+JE!$F$31-N37</f>
        <v>0</v>
      </c>
      <c r="O39" s="48">
        <f>E39+H39+K39+L39+M39+N39</f>
        <v>0</v>
      </c>
      <c r="P39" s="47">
        <f>JE!$F$41-P38</f>
        <v>0</v>
      </c>
      <c r="Q39" s="47">
        <f>JE!$F$42-Q38</f>
        <v>0</v>
      </c>
      <c r="R39" s="47">
        <f>JE!$F$43-R38</f>
        <v>0</v>
      </c>
      <c r="S39" s="48">
        <f>P39+Q39+R39</f>
        <v>0</v>
      </c>
      <c r="T39" s="47">
        <f>JE!$F$44-T38</f>
        <v>0</v>
      </c>
      <c r="U39" s="47">
        <f>JE!$F$45-U38</f>
        <v>0</v>
      </c>
      <c r="V39" s="47">
        <f>JE!$F$46-V38</f>
        <v>0</v>
      </c>
      <c r="W39" s="48">
        <f>T39+U39+V39</f>
        <v>0</v>
      </c>
      <c r="X39" s="47">
        <f>JE!$F$47-X38</f>
        <v>0</v>
      </c>
      <c r="Y39" s="47">
        <f>JE!$F$48-Y38</f>
        <v>0</v>
      </c>
      <c r="Z39" s="48">
        <f>X39+Y39</f>
        <v>0</v>
      </c>
      <c r="AA39" s="48">
        <f>Z39+W39+S39</f>
        <v>0</v>
      </c>
      <c r="AB39" s="48">
        <f>AA39+O39</f>
        <v>0</v>
      </c>
    </row>
    <row r="40" spans="1:28" ht="24.75" customHeight="1">
      <c r="A40" s="41" t="s">
        <v>67</v>
      </c>
    </row>
    <row r="41" spans="1:28" ht="24.75" customHeight="1">
      <c r="A41" s="49" t="s">
        <v>68</v>
      </c>
      <c r="B41" s="49"/>
      <c r="C41" s="49"/>
      <c r="D41" s="49"/>
      <c r="E41" s="49"/>
    </row>
    <row r="42" spans="1:28" s="50" customFormat="1" ht="19.5" customHeight="1">
      <c r="A42" s="223" t="s">
        <v>109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</row>
  </sheetData>
  <mergeCells count="8">
    <mergeCell ref="P8:AA8"/>
    <mergeCell ref="AB8:AB9"/>
    <mergeCell ref="A38:B38"/>
    <mergeCell ref="A42:M42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127"/>
      <c r="B1" s="127" t="s">
        <v>0</v>
      </c>
      <c r="C1" s="127"/>
      <c r="D1" s="127"/>
      <c r="E1" s="127"/>
      <c r="F1" s="127"/>
      <c r="G1" s="127"/>
      <c r="H1" s="127"/>
      <c r="I1" s="127"/>
      <c r="J1" s="127"/>
    </row>
    <row r="2" spans="1:10" ht="30" customHeight="1">
      <c r="A2" s="128"/>
      <c r="B2" s="128" t="s">
        <v>1</v>
      </c>
      <c r="C2" s="129" t="s">
        <v>2</v>
      </c>
      <c r="D2" s="128"/>
      <c r="E2" s="128"/>
      <c r="F2" s="128"/>
      <c r="G2" s="128"/>
      <c r="H2" s="128"/>
      <c r="I2" s="128"/>
      <c r="J2" s="128"/>
    </row>
    <row r="3" spans="1:10" ht="30" customHeight="1">
      <c r="A3" s="128"/>
      <c r="B3" s="128" t="s">
        <v>3</v>
      </c>
      <c r="C3" s="130" t="s">
        <v>45</v>
      </c>
      <c r="D3" s="130"/>
      <c r="E3" s="128"/>
      <c r="F3" s="128"/>
      <c r="G3" s="128"/>
      <c r="H3" s="128"/>
      <c r="I3" s="128"/>
      <c r="J3" s="128"/>
    </row>
    <row r="4" spans="1:10" ht="30" customHeight="1">
      <c r="A4" s="128"/>
      <c r="B4" s="128" t="s">
        <v>5</v>
      </c>
      <c r="C4" s="131" t="s">
        <v>69</v>
      </c>
      <c r="D4" s="129">
        <v>2024</v>
      </c>
      <c r="E4" s="128"/>
      <c r="F4" s="128"/>
      <c r="G4" s="128"/>
      <c r="H4" s="128"/>
      <c r="I4" s="128"/>
      <c r="J4" s="128"/>
    </row>
    <row r="5" spans="1:10" ht="49.5" customHeight="1">
      <c r="A5" s="128"/>
      <c r="B5" s="230" t="s">
        <v>6</v>
      </c>
      <c r="C5" s="230"/>
      <c r="D5" s="230"/>
      <c r="E5" s="230"/>
      <c r="F5" s="230"/>
      <c r="G5" s="128"/>
      <c r="H5" s="128"/>
      <c r="I5" s="128"/>
      <c r="J5" s="128"/>
    </row>
    <row r="6" spans="1:10" ht="39.75" customHeight="1">
      <c r="A6" s="128"/>
      <c r="B6" s="129" t="s">
        <v>70</v>
      </c>
      <c r="C6" s="129"/>
      <c r="D6" s="128"/>
      <c r="E6" s="128"/>
      <c r="F6" s="128"/>
      <c r="G6" s="128"/>
      <c r="H6" s="128"/>
      <c r="I6" s="128"/>
      <c r="J6" s="128"/>
    </row>
    <row r="7" spans="1:10" ht="30" customHeight="1">
      <c r="A7" s="132"/>
      <c r="B7" s="228" t="s">
        <v>71</v>
      </c>
      <c r="C7" s="229"/>
      <c r="D7" s="229"/>
      <c r="E7" s="133" t="s">
        <v>72</v>
      </c>
      <c r="F7" s="134" t="s">
        <v>73</v>
      </c>
      <c r="G7" s="132"/>
      <c r="H7" s="132"/>
      <c r="I7" s="132"/>
      <c r="J7" s="132"/>
    </row>
    <row r="8" spans="1:10" ht="24.75" customHeight="1">
      <c r="A8" s="132"/>
      <c r="B8" s="231" t="s">
        <v>74</v>
      </c>
      <c r="C8" s="231"/>
      <c r="D8" s="232"/>
      <c r="E8" s="135" t="s">
        <v>75</v>
      </c>
      <c r="F8" s="136">
        <v>0</v>
      </c>
      <c r="G8" s="132"/>
      <c r="H8" s="132"/>
      <c r="I8" s="132"/>
      <c r="J8" s="132"/>
    </row>
    <row r="9" spans="1:10" ht="24.75" customHeight="1">
      <c r="A9" s="132"/>
      <c r="B9" s="233"/>
      <c r="C9" s="233"/>
      <c r="D9" s="234"/>
      <c r="E9" s="135" t="s">
        <v>76</v>
      </c>
      <c r="F9" s="136">
        <v>0</v>
      </c>
      <c r="G9" s="132"/>
      <c r="H9" s="132"/>
      <c r="I9" s="132"/>
      <c r="J9" s="132"/>
    </row>
    <row r="10" spans="1:10" ht="24.75" customHeight="1">
      <c r="A10" s="132"/>
      <c r="B10" s="235" t="s">
        <v>77</v>
      </c>
      <c r="C10" s="235"/>
      <c r="D10" s="236"/>
      <c r="E10" s="137" t="s">
        <v>78</v>
      </c>
      <c r="F10" s="136">
        <v>2</v>
      </c>
      <c r="G10" s="132"/>
      <c r="H10" s="132"/>
      <c r="I10" s="132"/>
      <c r="J10" s="132"/>
    </row>
    <row r="11" spans="1:10" ht="24.75" customHeight="1">
      <c r="A11" s="132"/>
      <c r="B11" s="237"/>
      <c r="C11" s="237"/>
      <c r="D11" s="238"/>
      <c r="E11" s="137" t="s">
        <v>79</v>
      </c>
      <c r="F11" s="136">
        <v>2</v>
      </c>
      <c r="G11" s="132"/>
      <c r="H11" s="132"/>
      <c r="I11" s="132"/>
      <c r="J11" s="132"/>
    </row>
    <row r="12" spans="1:10" ht="24.75" customHeight="1">
      <c r="A12" s="132"/>
      <c r="B12" s="237"/>
      <c r="C12" s="237"/>
      <c r="D12" s="238"/>
      <c r="E12" s="137" t="s">
        <v>80</v>
      </c>
      <c r="F12" s="136">
        <v>0</v>
      </c>
      <c r="G12" s="132"/>
      <c r="H12" s="132"/>
      <c r="I12" s="132"/>
      <c r="J12" s="132"/>
    </row>
    <row r="13" spans="1:10" ht="24.75" customHeight="1">
      <c r="A13" s="132"/>
      <c r="B13" s="239"/>
      <c r="C13" s="239"/>
      <c r="D13" s="240"/>
      <c r="E13" s="137" t="s">
        <v>81</v>
      </c>
      <c r="F13" s="136">
        <v>0</v>
      </c>
      <c r="G13" s="138"/>
      <c r="H13" s="138"/>
      <c r="I13" s="138"/>
      <c r="J13" s="138"/>
    </row>
    <row r="14" spans="1:10" ht="24.75" customHeight="1">
      <c r="A14" s="132"/>
      <c r="B14" s="235" t="s">
        <v>82</v>
      </c>
      <c r="C14" s="235"/>
      <c r="D14" s="236"/>
      <c r="E14" s="137" t="s">
        <v>78</v>
      </c>
      <c r="F14" s="136">
        <v>1</v>
      </c>
      <c r="G14" s="138"/>
      <c r="H14" s="138"/>
      <c r="I14" s="138"/>
      <c r="J14" s="138"/>
    </row>
    <row r="15" spans="1:10" ht="24.75" customHeight="1">
      <c r="A15" s="132"/>
      <c r="B15" s="237"/>
      <c r="C15" s="237"/>
      <c r="D15" s="238"/>
      <c r="E15" s="137" t="s">
        <v>79</v>
      </c>
      <c r="F15" s="136">
        <v>1</v>
      </c>
      <c r="G15" s="138"/>
      <c r="H15" s="138"/>
      <c r="I15" s="138"/>
      <c r="J15" s="138"/>
    </row>
    <row r="16" spans="1:10" ht="24.75" customHeight="1">
      <c r="A16" s="132"/>
      <c r="B16" s="237"/>
      <c r="C16" s="237"/>
      <c r="D16" s="238"/>
      <c r="E16" s="137" t="s">
        <v>80</v>
      </c>
      <c r="F16" s="136">
        <v>0</v>
      </c>
      <c r="G16" s="138"/>
      <c r="H16" s="138"/>
      <c r="I16" s="138"/>
      <c r="J16" s="138"/>
    </row>
    <row r="17" spans="1:10" ht="24.75" customHeight="1">
      <c r="A17" s="132"/>
      <c r="B17" s="239"/>
      <c r="C17" s="239"/>
      <c r="D17" s="240"/>
      <c r="E17" s="137" t="s">
        <v>81</v>
      </c>
      <c r="F17" s="136">
        <v>0</v>
      </c>
      <c r="G17" s="132"/>
      <c r="H17" s="132"/>
      <c r="I17" s="132"/>
      <c r="J17" s="132"/>
    </row>
    <row r="18" spans="1:10" ht="24.75" customHeight="1">
      <c r="A18" s="132"/>
      <c r="B18" s="241" t="s">
        <v>83</v>
      </c>
      <c r="C18" s="242"/>
      <c r="D18" s="242"/>
      <c r="E18" s="137" t="s">
        <v>81</v>
      </c>
      <c r="F18" s="136">
        <v>0</v>
      </c>
      <c r="G18" s="132"/>
      <c r="H18" s="132"/>
      <c r="I18" s="132"/>
      <c r="J18" s="132"/>
    </row>
    <row r="19" spans="1:10" ht="24.75" customHeight="1">
      <c r="A19" s="132"/>
      <c r="B19" s="241" t="s">
        <v>84</v>
      </c>
      <c r="C19" s="242"/>
      <c r="D19" s="242"/>
      <c r="E19" s="137" t="s">
        <v>81</v>
      </c>
      <c r="F19" s="136">
        <v>0</v>
      </c>
      <c r="G19" s="132"/>
      <c r="H19" s="132"/>
      <c r="I19" s="132"/>
      <c r="J19" s="132"/>
    </row>
    <row r="20" spans="1:10" ht="24.75" customHeight="1">
      <c r="A20" s="132"/>
      <c r="B20" s="231" t="s">
        <v>85</v>
      </c>
      <c r="C20" s="235"/>
      <c r="D20" s="236"/>
      <c r="E20" s="137" t="s">
        <v>78</v>
      </c>
      <c r="F20" s="136">
        <v>2</v>
      </c>
      <c r="G20" s="132"/>
      <c r="H20" s="132"/>
      <c r="I20" s="132"/>
      <c r="J20" s="132"/>
    </row>
    <row r="21" spans="1:10" ht="24.75" customHeight="1">
      <c r="A21" s="132"/>
      <c r="B21" s="237"/>
      <c r="C21" s="237"/>
      <c r="D21" s="238"/>
      <c r="E21" s="137" t="s">
        <v>86</v>
      </c>
      <c r="F21" s="136">
        <v>2</v>
      </c>
      <c r="G21" s="132"/>
      <c r="H21" s="132"/>
      <c r="I21" s="132"/>
      <c r="J21" s="132"/>
    </row>
    <row r="22" spans="1:10" ht="24.75" customHeight="1">
      <c r="A22" s="132"/>
      <c r="B22" s="237"/>
      <c r="C22" s="237"/>
      <c r="D22" s="238"/>
      <c r="E22" s="137" t="s">
        <v>87</v>
      </c>
      <c r="F22" s="136">
        <v>50</v>
      </c>
      <c r="G22" s="132"/>
      <c r="H22" s="132"/>
      <c r="I22" s="132"/>
      <c r="J22" s="132"/>
    </row>
    <row r="23" spans="1:10" ht="24.75" customHeight="1">
      <c r="A23" s="132"/>
      <c r="B23" s="237"/>
      <c r="C23" s="237"/>
      <c r="D23" s="238"/>
      <c r="E23" s="137" t="s">
        <v>88</v>
      </c>
      <c r="F23" s="136">
        <v>0</v>
      </c>
      <c r="G23" s="132"/>
      <c r="H23" s="132"/>
      <c r="I23" s="132"/>
      <c r="J23" s="132"/>
    </row>
    <row r="24" spans="1:10" ht="24.75" customHeight="1">
      <c r="A24" s="132"/>
      <c r="B24" s="237"/>
      <c r="C24" s="237"/>
      <c r="D24" s="238"/>
      <c r="E24" s="137" t="s">
        <v>80</v>
      </c>
      <c r="F24" s="136">
        <v>0</v>
      </c>
      <c r="G24" s="132"/>
      <c r="H24" s="132"/>
      <c r="I24" s="132"/>
      <c r="J24" s="132"/>
    </row>
    <row r="25" spans="1:10" ht="24.75" customHeight="1">
      <c r="A25" s="132"/>
      <c r="B25" s="237"/>
      <c r="C25" s="237"/>
      <c r="D25" s="238"/>
      <c r="E25" s="137" t="s">
        <v>81</v>
      </c>
      <c r="F25" s="136">
        <v>2</v>
      </c>
      <c r="G25" s="132"/>
      <c r="H25" s="132"/>
      <c r="I25" s="132"/>
      <c r="J25" s="132"/>
    </row>
    <row r="26" spans="1:10" ht="24.75" customHeight="1">
      <c r="A26" s="132"/>
      <c r="B26" s="239"/>
      <c r="C26" s="239"/>
      <c r="D26" s="240"/>
      <c r="E26" s="137" t="s">
        <v>89</v>
      </c>
      <c r="F26" s="136">
        <v>0</v>
      </c>
      <c r="G26" s="132"/>
      <c r="H26" s="132"/>
      <c r="I26" s="132"/>
      <c r="J26" s="132"/>
    </row>
    <row r="27" spans="1:10" ht="24.75" customHeight="1">
      <c r="A27" s="132"/>
      <c r="B27" s="231" t="s">
        <v>90</v>
      </c>
      <c r="C27" s="231"/>
      <c r="D27" s="232"/>
      <c r="E27" s="137" t="s">
        <v>87</v>
      </c>
      <c r="F27" s="136">
        <v>0</v>
      </c>
      <c r="G27" s="132"/>
      <c r="H27" s="132"/>
      <c r="I27" s="132"/>
      <c r="J27" s="132"/>
    </row>
    <row r="28" spans="1:10" ht="24.75" customHeight="1">
      <c r="A28" s="132"/>
      <c r="B28" s="223"/>
      <c r="C28" s="223"/>
      <c r="D28" s="243"/>
      <c r="E28" s="137" t="s">
        <v>88</v>
      </c>
      <c r="F28" s="136">
        <v>0</v>
      </c>
      <c r="G28" s="132"/>
      <c r="H28" s="132"/>
      <c r="I28" s="132"/>
      <c r="J28" s="132"/>
    </row>
    <row r="29" spans="1:10" ht="24.75" customHeight="1">
      <c r="A29" s="132"/>
      <c r="B29" s="223"/>
      <c r="C29" s="223"/>
      <c r="D29" s="243"/>
      <c r="E29" s="137" t="s">
        <v>80</v>
      </c>
      <c r="F29" s="136">
        <v>0</v>
      </c>
      <c r="G29" s="132"/>
      <c r="H29" s="132"/>
      <c r="I29" s="132"/>
      <c r="J29" s="132"/>
    </row>
    <row r="30" spans="1:10" ht="24.75" customHeight="1">
      <c r="A30" s="132"/>
      <c r="B30" s="223"/>
      <c r="C30" s="223"/>
      <c r="D30" s="243"/>
      <c r="E30" s="137" t="s">
        <v>81</v>
      </c>
      <c r="F30" s="136">
        <v>0</v>
      </c>
      <c r="G30" s="132"/>
      <c r="H30" s="132"/>
      <c r="I30" s="132"/>
      <c r="J30" s="132"/>
    </row>
    <row r="31" spans="1:10" ht="24.75" customHeight="1">
      <c r="A31" s="132"/>
      <c r="B31" s="223"/>
      <c r="C31" s="223"/>
      <c r="D31" s="243"/>
      <c r="E31" s="137" t="s">
        <v>89</v>
      </c>
      <c r="F31" s="136">
        <v>0</v>
      </c>
      <c r="G31" s="132"/>
      <c r="H31" s="132"/>
      <c r="I31" s="132"/>
      <c r="J31" s="132"/>
    </row>
    <row r="32" spans="1:10" ht="24.75" customHeight="1">
      <c r="A32" s="132"/>
      <c r="B32" s="244" t="s">
        <v>91</v>
      </c>
      <c r="C32" s="245"/>
      <c r="D32" s="245"/>
      <c r="E32" s="246"/>
      <c r="F32" s="139">
        <f>SUM(F8:F31)</f>
        <v>62</v>
      </c>
      <c r="G32" s="132"/>
      <c r="H32" s="132"/>
      <c r="I32" s="132"/>
      <c r="J32" s="132"/>
    </row>
    <row r="33" spans="1:10" ht="24.75" customHeight="1">
      <c r="A33" s="132"/>
      <c r="B33" s="140"/>
      <c r="C33" s="140"/>
      <c r="D33" s="140"/>
      <c r="E33" s="140"/>
      <c r="F33" s="141"/>
      <c r="G33" s="132"/>
      <c r="H33" s="132"/>
      <c r="I33" s="132"/>
      <c r="J33" s="132"/>
    </row>
    <row r="34" spans="1:10" ht="39.75" customHeight="1">
      <c r="A34" s="128"/>
      <c r="B34" s="247" t="s">
        <v>92</v>
      </c>
      <c r="C34" s="247"/>
      <c r="D34" s="247"/>
      <c r="E34" s="247"/>
      <c r="F34" s="247"/>
      <c r="G34" s="128"/>
      <c r="H34" s="128"/>
      <c r="I34" s="128"/>
      <c r="J34" s="128"/>
    </row>
    <row r="35" spans="1:10" ht="24.75" customHeight="1">
      <c r="A35" s="132"/>
      <c r="B35" s="228" t="s">
        <v>71</v>
      </c>
      <c r="C35" s="229"/>
      <c r="D35" s="229"/>
      <c r="E35" s="133" t="s">
        <v>72</v>
      </c>
      <c r="F35" s="134" t="s">
        <v>73</v>
      </c>
      <c r="G35" s="132"/>
      <c r="H35" s="132"/>
      <c r="I35" s="132"/>
      <c r="J35" s="132"/>
    </row>
    <row r="36" spans="1:10" ht="24.75" customHeight="1">
      <c r="A36" s="132"/>
      <c r="B36" s="231" t="s">
        <v>94</v>
      </c>
      <c r="C36" s="235"/>
      <c r="D36" s="236"/>
      <c r="E36" s="135" t="s">
        <v>75</v>
      </c>
      <c r="F36" s="136">
        <v>0</v>
      </c>
      <c r="G36" s="132"/>
      <c r="H36" s="132"/>
      <c r="I36" s="132"/>
      <c r="J36" s="132"/>
    </row>
    <row r="37" spans="1:10" ht="24.75" customHeight="1">
      <c r="A37" s="132"/>
      <c r="B37" s="237"/>
      <c r="C37" s="237"/>
      <c r="D37" s="238"/>
      <c r="E37" s="135" t="s">
        <v>76</v>
      </c>
      <c r="F37" s="136">
        <v>0</v>
      </c>
      <c r="G37" s="132"/>
      <c r="H37" s="132"/>
      <c r="I37" s="132"/>
      <c r="J37" s="132"/>
    </row>
    <row r="38" spans="1:10" ht="24.75" customHeight="1">
      <c r="A38" s="132"/>
      <c r="B38" s="237"/>
      <c r="C38" s="237"/>
      <c r="D38" s="238"/>
      <c r="E38" s="137" t="s">
        <v>78</v>
      </c>
      <c r="F38" s="136">
        <v>2</v>
      </c>
      <c r="G38" s="132"/>
      <c r="H38" s="132"/>
      <c r="I38" s="132"/>
      <c r="J38" s="132"/>
    </row>
    <row r="39" spans="1:10" ht="24.75" customHeight="1">
      <c r="A39" s="132"/>
      <c r="B39" s="237"/>
      <c r="C39" s="237"/>
      <c r="D39" s="238"/>
      <c r="E39" s="137" t="s">
        <v>79</v>
      </c>
      <c r="F39" s="136">
        <v>2</v>
      </c>
      <c r="G39" s="132"/>
      <c r="H39" s="132"/>
      <c r="I39" s="132"/>
      <c r="J39" s="132"/>
    </row>
    <row r="40" spans="1:10" ht="24.75" customHeight="1">
      <c r="A40" s="132"/>
      <c r="B40" s="239"/>
      <c r="C40" s="239"/>
      <c r="D40" s="240"/>
      <c r="E40" s="137" t="s">
        <v>80</v>
      </c>
      <c r="F40" s="136">
        <v>0</v>
      </c>
      <c r="G40" s="132"/>
      <c r="H40" s="132"/>
      <c r="I40" s="132"/>
      <c r="J40" s="132"/>
    </row>
    <row r="41" spans="1:10" ht="24.75" customHeight="1">
      <c r="A41" s="132"/>
      <c r="B41" s="231" t="s">
        <v>95</v>
      </c>
      <c r="C41" s="235"/>
      <c r="D41" s="236"/>
      <c r="E41" s="137" t="s">
        <v>96</v>
      </c>
      <c r="F41" s="136">
        <v>0</v>
      </c>
      <c r="G41" s="132"/>
      <c r="H41" s="132"/>
      <c r="I41" s="132"/>
      <c r="J41" s="132"/>
    </row>
    <row r="42" spans="1:10" ht="24.75" customHeight="1">
      <c r="A42" s="132"/>
      <c r="B42" s="223"/>
      <c r="C42" s="237"/>
      <c r="D42" s="238"/>
      <c r="E42" s="137" t="s">
        <v>97</v>
      </c>
      <c r="F42" s="136">
        <v>0</v>
      </c>
      <c r="G42" s="132"/>
      <c r="H42" s="132"/>
      <c r="I42" s="132"/>
      <c r="J42" s="132"/>
    </row>
    <row r="43" spans="1:10" ht="24.75" customHeight="1">
      <c r="A43" s="132"/>
      <c r="B43" s="239"/>
      <c r="C43" s="239"/>
      <c r="D43" s="240"/>
      <c r="E43" s="137" t="s">
        <v>98</v>
      </c>
      <c r="F43" s="136">
        <v>0</v>
      </c>
      <c r="G43" s="132"/>
      <c r="H43" s="132"/>
      <c r="I43" s="132"/>
      <c r="J43" s="132"/>
    </row>
    <row r="44" spans="1:10" ht="24.75" customHeight="1">
      <c r="A44" s="132"/>
      <c r="B44" s="231" t="s">
        <v>99</v>
      </c>
      <c r="C44" s="235"/>
      <c r="D44" s="236"/>
      <c r="E44" s="137" t="s">
        <v>100</v>
      </c>
      <c r="F44" s="136">
        <v>1</v>
      </c>
      <c r="G44" s="132"/>
      <c r="H44" s="132"/>
      <c r="I44" s="132"/>
      <c r="J44" s="132"/>
    </row>
    <row r="45" spans="1:10" ht="24.75" customHeight="1">
      <c r="A45" s="132"/>
      <c r="B45" s="223"/>
      <c r="C45" s="237"/>
      <c r="D45" s="238"/>
      <c r="E45" s="137" t="s">
        <v>101</v>
      </c>
      <c r="F45" s="136">
        <v>1</v>
      </c>
      <c r="G45" s="132"/>
      <c r="H45" s="132"/>
      <c r="I45" s="132"/>
      <c r="J45" s="132"/>
    </row>
    <row r="46" spans="1:10" ht="24.75" customHeight="1">
      <c r="A46" s="132"/>
      <c r="B46" s="239"/>
      <c r="C46" s="239"/>
      <c r="D46" s="240"/>
      <c r="E46" s="137" t="s">
        <v>102</v>
      </c>
      <c r="F46" s="136">
        <v>0</v>
      </c>
      <c r="G46" s="132"/>
      <c r="H46" s="132"/>
      <c r="I46" s="132"/>
      <c r="J46" s="132"/>
    </row>
    <row r="47" spans="1:10" ht="24.75" customHeight="1">
      <c r="A47" s="132"/>
      <c r="B47" s="231" t="s">
        <v>103</v>
      </c>
      <c r="C47" s="235"/>
      <c r="D47" s="236"/>
      <c r="E47" s="137" t="s">
        <v>104</v>
      </c>
      <c r="F47" s="136">
        <v>50</v>
      </c>
      <c r="G47" s="132"/>
      <c r="H47" s="132"/>
      <c r="I47" s="132"/>
      <c r="J47" s="132"/>
    </row>
    <row r="48" spans="1:10" ht="24.75" customHeight="1">
      <c r="A48" s="132"/>
      <c r="B48" s="239"/>
      <c r="C48" s="239"/>
      <c r="D48" s="240"/>
      <c r="E48" s="137" t="s">
        <v>105</v>
      </c>
      <c r="F48" s="136">
        <v>0</v>
      </c>
      <c r="G48" s="132"/>
      <c r="H48" s="132"/>
      <c r="I48" s="132"/>
      <c r="J48" s="132"/>
    </row>
    <row r="49" spans="1:10" ht="24.75" customHeight="1">
      <c r="A49" s="132"/>
      <c r="B49" s="249" t="s">
        <v>106</v>
      </c>
      <c r="C49" s="250"/>
      <c r="D49" s="250"/>
      <c r="E49" s="250"/>
      <c r="F49" s="142">
        <f>SUM(F36:F48)</f>
        <v>56</v>
      </c>
      <c r="G49" s="132"/>
      <c r="H49" s="132"/>
      <c r="I49" s="132"/>
      <c r="J49" s="132"/>
    </row>
    <row r="50" spans="1:10" ht="24.75" customHeight="1">
      <c r="A50" s="132"/>
      <c r="B50" s="251" t="s">
        <v>107</v>
      </c>
      <c r="C50" s="252"/>
      <c r="D50" s="252"/>
      <c r="E50" s="252"/>
      <c r="F50" s="143">
        <f>F49+F32</f>
        <v>118</v>
      </c>
      <c r="G50" s="132"/>
      <c r="H50" s="132"/>
      <c r="I50" s="132"/>
      <c r="J50" s="132"/>
    </row>
    <row r="51" spans="1:10" ht="24.75" customHeight="1">
      <c r="A51" s="132"/>
      <c r="B51" s="144" t="s">
        <v>67</v>
      </c>
      <c r="C51" s="132"/>
      <c r="D51" s="132"/>
      <c r="E51" s="132"/>
      <c r="F51" s="132"/>
      <c r="G51" s="132"/>
      <c r="H51" s="132"/>
      <c r="I51" s="132"/>
      <c r="J51" s="132"/>
    </row>
    <row r="52" spans="1:10" ht="33.75" customHeight="1">
      <c r="A52" s="132"/>
      <c r="B52" s="248" t="s">
        <v>108</v>
      </c>
      <c r="C52" s="248"/>
      <c r="D52" s="248"/>
      <c r="E52" s="248"/>
      <c r="F52" s="248"/>
      <c r="G52" s="132"/>
      <c r="H52" s="132"/>
      <c r="I52" s="132"/>
      <c r="J52" s="132"/>
    </row>
    <row r="53" spans="1:10" ht="19.5" customHeight="1">
      <c r="A53" s="132"/>
      <c r="B53" s="132"/>
      <c r="C53" s="132"/>
      <c r="D53" s="132"/>
      <c r="E53" s="132"/>
      <c r="F53" s="132"/>
      <c r="G53" s="132"/>
      <c r="H53" s="132"/>
      <c r="I53" s="132"/>
      <c r="J53" s="132"/>
    </row>
    <row r="54" spans="1:10" ht="19.5" customHeight="1">
      <c r="A54" s="132"/>
      <c r="B54" s="132"/>
      <c r="C54" s="132"/>
      <c r="D54" s="132"/>
      <c r="E54" s="132"/>
      <c r="F54" s="132"/>
      <c r="G54" s="132"/>
      <c r="H54" s="132"/>
      <c r="I54" s="132"/>
      <c r="J54" s="132"/>
    </row>
    <row r="55" spans="1:10" ht="19.5" customHeight="1">
      <c r="A55" s="132"/>
      <c r="B55" s="132"/>
      <c r="C55" s="132"/>
      <c r="D55" s="132"/>
      <c r="E55" s="132"/>
      <c r="F55" s="132"/>
      <c r="G55" s="132"/>
      <c r="H55" s="132"/>
      <c r="I55" s="132"/>
      <c r="J55" s="132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145"/>
      <c r="B1" s="145" t="s">
        <v>0</v>
      </c>
      <c r="C1" s="145"/>
      <c r="D1" s="145"/>
      <c r="E1" s="145"/>
      <c r="F1" s="145"/>
      <c r="G1" s="145"/>
      <c r="H1" s="145"/>
      <c r="I1" s="145"/>
      <c r="J1" s="145"/>
    </row>
    <row r="2" spans="1:10" ht="30" customHeight="1">
      <c r="A2" s="146"/>
      <c r="B2" s="146" t="s">
        <v>1</v>
      </c>
      <c r="C2" s="147" t="s">
        <v>2</v>
      </c>
      <c r="D2" s="146"/>
      <c r="E2" s="146"/>
      <c r="F2" s="146"/>
      <c r="G2" s="146"/>
      <c r="H2" s="146"/>
      <c r="I2" s="146"/>
      <c r="J2" s="146"/>
    </row>
    <row r="3" spans="1:10" ht="30" customHeight="1">
      <c r="A3" s="146"/>
      <c r="B3" s="146" t="s">
        <v>3</v>
      </c>
      <c r="C3" s="148" t="s">
        <v>46</v>
      </c>
      <c r="D3" s="148"/>
      <c r="E3" s="146"/>
      <c r="F3" s="146"/>
      <c r="G3" s="146"/>
      <c r="H3" s="146"/>
      <c r="I3" s="146"/>
      <c r="J3" s="146"/>
    </row>
    <row r="4" spans="1:10" ht="30" customHeight="1">
      <c r="A4" s="146"/>
      <c r="B4" s="146" t="s">
        <v>5</v>
      </c>
      <c r="C4" s="149" t="s">
        <v>69</v>
      </c>
      <c r="D4" s="147">
        <v>2024</v>
      </c>
      <c r="E4" s="146"/>
      <c r="F4" s="146"/>
      <c r="G4" s="146"/>
      <c r="H4" s="146"/>
      <c r="I4" s="146"/>
      <c r="J4" s="146"/>
    </row>
    <row r="5" spans="1:10" ht="49.5" customHeight="1">
      <c r="A5" s="146"/>
      <c r="B5" s="230" t="s">
        <v>6</v>
      </c>
      <c r="C5" s="230"/>
      <c r="D5" s="230"/>
      <c r="E5" s="230"/>
      <c r="F5" s="230"/>
      <c r="G5" s="146"/>
      <c r="H5" s="146"/>
      <c r="I5" s="146"/>
      <c r="J5" s="146"/>
    </row>
    <row r="6" spans="1:10" ht="39.75" customHeight="1">
      <c r="A6" s="146"/>
      <c r="B6" s="147" t="s">
        <v>70</v>
      </c>
      <c r="C6" s="147"/>
      <c r="D6" s="146"/>
      <c r="E6" s="146"/>
      <c r="F6" s="146"/>
      <c r="G6" s="146"/>
      <c r="H6" s="146"/>
      <c r="I6" s="146"/>
      <c r="J6" s="146"/>
    </row>
    <row r="7" spans="1:10" ht="30" customHeight="1">
      <c r="A7" s="150"/>
      <c r="B7" s="228" t="s">
        <v>71</v>
      </c>
      <c r="C7" s="229"/>
      <c r="D7" s="229"/>
      <c r="E7" s="151" t="s">
        <v>72</v>
      </c>
      <c r="F7" s="152" t="s">
        <v>73</v>
      </c>
      <c r="G7" s="150"/>
      <c r="H7" s="150"/>
      <c r="I7" s="150"/>
      <c r="J7" s="150"/>
    </row>
    <row r="8" spans="1:10" ht="24.75" customHeight="1">
      <c r="A8" s="150"/>
      <c r="B8" s="231" t="s">
        <v>74</v>
      </c>
      <c r="C8" s="231"/>
      <c r="D8" s="232"/>
      <c r="E8" s="153" t="s">
        <v>75</v>
      </c>
      <c r="F8" s="154">
        <v>0</v>
      </c>
      <c r="G8" s="150"/>
      <c r="H8" s="150"/>
      <c r="I8" s="150"/>
      <c r="J8" s="150"/>
    </row>
    <row r="9" spans="1:10" ht="24.75" customHeight="1">
      <c r="A9" s="150"/>
      <c r="B9" s="233"/>
      <c r="C9" s="233"/>
      <c r="D9" s="234"/>
      <c r="E9" s="153" t="s">
        <v>76</v>
      </c>
      <c r="F9" s="154">
        <v>0</v>
      </c>
      <c r="G9" s="150"/>
      <c r="H9" s="150"/>
      <c r="I9" s="150"/>
      <c r="J9" s="150"/>
    </row>
    <row r="10" spans="1:10" ht="24.75" customHeight="1">
      <c r="A10" s="150"/>
      <c r="B10" s="235" t="s">
        <v>77</v>
      </c>
      <c r="C10" s="235"/>
      <c r="D10" s="236"/>
      <c r="E10" s="155" t="s">
        <v>78</v>
      </c>
      <c r="F10" s="154">
        <v>2</v>
      </c>
      <c r="G10" s="150"/>
      <c r="H10" s="150"/>
      <c r="I10" s="150"/>
      <c r="J10" s="150"/>
    </row>
    <row r="11" spans="1:10" ht="24.75" customHeight="1">
      <c r="A11" s="150"/>
      <c r="B11" s="237"/>
      <c r="C11" s="237"/>
      <c r="D11" s="238"/>
      <c r="E11" s="155" t="s">
        <v>79</v>
      </c>
      <c r="F11" s="154">
        <v>2</v>
      </c>
      <c r="G11" s="150"/>
      <c r="H11" s="150"/>
      <c r="I11" s="150"/>
      <c r="J11" s="150"/>
    </row>
    <row r="12" spans="1:10" ht="24.75" customHeight="1">
      <c r="A12" s="150"/>
      <c r="B12" s="237"/>
      <c r="C12" s="237"/>
      <c r="D12" s="238"/>
      <c r="E12" s="155" t="s">
        <v>80</v>
      </c>
      <c r="F12" s="154">
        <v>0</v>
      </c>
      <c r="G12" s="150"/>
      <c r="H12" s="150"/>
      <c r="I12" s="150"/>
      <c r="J12" s="150"/>
    </row>
    <row r="13" spans="1:10" ht="24.75" customHeight="1">
      <c r="A13" s="150"/>
      <c r="B13" s="239"/>
      <c r="C13" s="239"/>
      <c r="D13" s="240"/>
      <c r="E13" s="155" t="s">
        <v>81</v>
      </c>
      <c r="F13" s="154">
        <v>0</v>
      </c>
      <c r="G13" s="156"/>
      <c r="H13" s="156"/>
      <c r="I13" s="156"/>
      <c r="J13" s="156"/>
    </row>
    <row r="14" spans="1:10" ht="24.75" customHeight="1">
      <c r="A14" s="150"/>
      <c r="B14" s="235" t="s">
        <v>82</v>
      </c>
      <c r="C14" s="235"/>
      <c r="D14" s="236"/>
      <c r="E14" s="155" t="s">
        <v>78</v>
      </c>
      <c r="F14" s="154">
        <v>1</v>
      </c>
      <c r="G14" s="156"/>
      <c r="H14" s="156"/>
      <c r="I14" s="156"/>
      <c r="J14" s="156"/>
    </row>
    <row r="15" spans="1:10" ht="24.75" customHeight="1">
      <c r="A15" s="150"/>
      <c r="B15" s="237"/>
      <c r="C15" s="237"/>
      <c r="D15" s="238"/>
      <c r="E15" s="155" t="s">
        <v>79</v>
      </c>
      <c r="F15" s="154">
        <v>1</v>
      </c>
      <c r="G15" s="156"/>
      <c r="H15" s="156"/>
      <c r="I15" s="156"/>
      <c r="J15" s="156"/>
    </row>
    <row r="16" spans="1:10" ht="24.75" customHeight="1">
      <c r="A16" s="150"/>
      <c r="B16" s="237"/>
      <c r="C16" s="237"/>
      <c r="D16" s="238"/>
      <c r="E16" s="155" t="s">
        <v>80</v>
      </c>
      <c r="F16" s="154">
        <v>0</v>
      </c>
      <c r="G16" s="156"/>
      <c r="H16" s="156"/>
      <c r="I16" s="156"/>
      <c r="J16" s="156"/>
    </row>
    <row r="17" spans="1:10" ht="24.75" customHeight="1">
      <c r="A17" s="150"/>
      <c r="B17" s="239"/>
      <c r="C17" s="239"/>
      <c r="D17" s="240"/>
      <c r="E17" s="155" t="s">
        <v>81</v>
      </c>
      <c r="F17" s="154">
        <v>0</v>
      </c>
      <c r="G17" s="150"/>
      <c r="H17" s="150"/>
      <c r="I17" s="150"/>
      <c r="J17" s="150"/>
    </row>
    <row r="18" spans="1:10" ht="24.75" customHeight="1">
      <c r="A18" s="150"/>
      <c r="B18" s="241" t="s">
        <v>83</v>
      </c>
      <c r="C18" s="242"/>
      <c r="D18" s="242"/>
      <c r="E18" s="155" t="s">
        <v>81</v>
      </c>
      <c r="F18" s="154">
        <v>0</v>
      </c>
      <c r="G18" s="150"/>
      <c r="H18" s="150"/>
      <c r="I18" s="150"/>
      <c r="J18" s="150"/>
    </row>
    <row r="19" spans="1:10" ht="24.75" customHeight="1">
      <c r="A19" s="150"/>
      <c r="B19" s="241" t="s">
        <v>84</v>
      </c>
      <c r="C19" s="242"/>
      <c r="D19" s="242"/>
      <c r="E19" s="155" t="s">
        <v>81</v>
      </c>
      <c r="F19" s="154">
        <v>0</v>
      </c>
      <c r="G19" s="150"/>
      <c r="H19" s="150"/>
      <c r="I19" s="150"/>
      <c r="J19" s="150"/>
    </row>
    <row r="20" spans="1:10" ht="24.75" customHeight="1">
      <c r="A20" s="150"/>
      <c r="B20" s="231" t="s">
        <v>85</v>
      </c>
      <c r="C20" s="235"/>
      <c r="D20" s="236"/>
      <c r="E20" s="155" t="s">
        <v>78</v>
      </c>
      <c r="F20" s="154">
        <v>2</v>
      </c>
      <c r="G20" s="150"/>
      <c r="H20" s="150"/>
      <c r="I20" s="150"/>
      <c r="J20" s="150"/>
    </row>
    <row r="21" spans="1:10" ht="24.75" customHeight="1">
      <c r="A21" s="150"/>
      <c r="B21" s="237"/>
      <c r="C21" s="237"/>
      <c r="D21" s="238"/>
      <c r="E21" s="155" t="s">
        <v>86</v>
      </c>
      <c r="F21" s="154">
        <v>2</v>
      </c>
      <c r="G21" s="150"/>
      <c r="H21" s="150"/>
      <c r="I21" s="150"/>
      <c r="J21" s="150"/>
    </row>
    <row r="22" spans="1:10" ht="24.75" customHeight="1">
      <c r="A22" s="150"/>
      <c r="B22" s="237"/>
      <c r="C22" s="237"/>
      <c r="D22" s="238"/>
      <c r="E22" s="155" t="s">
        <v>87</v>
      </c>
      <c r="F22" s="154">
        <v>92</v>
      </c>
      <c r="G22" s="150"/>
      <c r="H22" s="150"/>
      <c r="I22" s="150"/>
      <c r="J22" s="150"/>
    </row>
    <row r="23" spans="1:10" ht="24.75" customHeight="1">
      <c r="A23" s="150"/>
      <c r="B23" s="237"/>
      <c r="C23" s="237"/>
      <c r="D23" s="238"/>
      <c r="E23" s="155" t="s">
        <v>88</v>
      </c>
      <c r="F23" s="154">
        <v>0</v>
      </c>
      <c r="G23" s="150"/>
      <c r="H23" s="150"/>
      <c r="I23" s="150"/>
      <c r="J23" s="150"/>
    </row>
    <row r="24" spans="1:10" ht="24.75" customHeight="1">
      <c r="A24" s="150"/>
      <c r="B24" s="237"/>
      <c r="C24" s="237"/>
      <c r="D24" s="238"/>
      <c r="E24" s="155" t="s">
        <v>80</v>
      </c>
      <c r="F24" s="154">
        <v>0</v>
      </c>
      <c r="G24" s="150"/>
      <c r="H24" s="150"/>
      <c r="I24" s="150"/>
      <c r="J24" s="150"/>
    </row>
    <row r="25" spans="1:10" ht="24.75" customHeight="1">
      <c r="A25" s="150"/>
      <c r="B25" s="237"/>
      <c r="C25" s="237"/>
      <c r="D25" s="238"/>
      <c r="E25" s="155" t="s">
        <v>81</v>
      </c>
      <c r="F25" s="154">
        <v>1</v>
      </c>
      <c r="G25" s="150"/>
      <c r="H25" s="150"/>
      <c r="I25" s="150"/>
      <c r="J25" s="150"/>
    </row>
    <row r="26" spans="1:10" ht="24.75" customHeight="1">
      <c r="A26" s="150"/>
      <c r="B26" s="239"/>
      <c r="C26" s="239"/>
      <c r="D26" s="240"/>
      <c r="E26" s="155" t="s">
        <v>89</v>
      </c>
      <c r="F26" s="154">
        <v>0</v>
      </c>
      <c r="G26" s="150"/>
      <c r="H26" s="150"/>
      <c r="I26" s="150"/>
      <c r="J26" s="150"/>
    </row>
    <row r="27" spans="1:10" ht="24.75" customHeight="1">
      <c r="A27" s="150"/>
      <c r="B27" s="231" t="s">
        <v>90</v>
      </c>
      <c r="C27" s="231"/>
      <c r="D27" s="232"/>
      <c r="E27" s="155" t="s">
        <v>87</v>
      </c>
      <c r="F27" s="154">
        <v>0</v>
      </c>
      <c r="G27" s="150"/>
      <c r="H27" s="150"/>
      <c r="I27" s="150"/>
      <c r="J27" s="150"/>
    </row>
    <row r="28" spans="1:10" ht="24.75" customHeight="1">
      <c r="A28" s="150"/>
      <c r="B28" s="223"/>
      <c r="C28" s="223"/>
      <c r="D28" s="243"/>
      <c r="E28" s="155" t="s">
        <v>88</v>
      </c>
      <c r="F28" s="154">
        <v>0</v>
      </c>
      <c r="G28" s="150"/>
      <c r="H28" s="150"/>
      <c r="I28" s="150"/>
      <c r="J28" s="150"/>
    </row>
    <row r="29" spans="1:10" ht="24.75" customHeight="1">
      <c r="A29" s="150"/>
      <c r="B29" s="223"/>
      <c r="C29" s="223"/>
      <c r="D29" s="243"/>
      <c r="E29" s="155" t="s">
        <v>80</v>
      </c>
      <c r="F29" s="154">
        <v>0</v>
      </c>
      <c r="G29" s="150"/>
      <c r="H29" s="150"/>
      <c r="I29" s="150"/>
      <c r="J29" s="150"/>
    </row>
    <row r="30" spans="1:10" ht="24.75" customHeight="1">
      <c r="A30" s="150"/>
      <c r="B30" s="223"/>
      <c r="C30" s="223"/>
      <c r="D30" s="243"/>
      <c r="E30" s="155" t="s">
        <v>81</v>
      </c>
      <c r="F30" s="154">
        <v>0</v>
      </c>
      <c r="G30" s="150"/>
      <c r="H30" s="150"/>
      <c r="I30" s="150"/>
      <c r="J30" s="150"/>
    </row>
    <row r="31" spans="1:10" ht="24.75" customHeight="1">
      <c r="A31" s="150"/>
      <c r="B31" s="223"/>
      <c r="C31" s="223"/>
      <c r="D31" s="243"/>
      <c r="E31" s="155" t="s">
        <v>89</v>
      </c>
      <c r="F31" s="154">
        <v>0</v>
      </c>
      <c r="G31" s="150"/>
      <c r="H31" s="150"/>
      <c r="I31" s="150"/>
      <c r="J31" s="150"/>
    </row>
    <row r="32" spans="1:10" ht="24.75" customHeight="1">
      <c r="A32" s="150"/>
      <c r="B32" s="244" t="s">
        <v>91</v>
      </c>
      <c r="C32" s="245"/>
      <c r="D32" s="245"/>
      <c r="E32" s="246"/>
      <c r="F32" s="157">
        <f>SUM(F8:F31)</f>
        <v>103</v>
      </c>
      <c r="G32" s="150"/>
      <c r="H32" s="150"/>
      <c r="I32" s="150"/>
      <c r="J32" s="150"/>
    </row>
    <row r="33" spans="1:10" ht="24.75" customHeight="1">
      <c r="A33" s="150"/>
      <c r="B33" s="158"/>
      <c r="C33" s="158"/>
      <c r="D33" s="158"/>
      <c r="E33" s="158"/>
      <c r="F33" s="159"/>
      <c r="G33" s="150"/>
      <c r="H33" s="150"/>
      <c r="I33" s="150"/>
      <c r="J33" s="150"/>
    </row>
    <row r="34" spans="1:10" ht="39.75" customHeight="1">
      <c r="A34" s="146"/>
      <c r="B34" s="247" t="s">
        <v>92</v>
      </c>
      <c r="C34" s="247"/>
      <c r="D34" s="247"/>
      <c r="E34" s="247"/>
      <c r="F34" s="247"/>
      <c r="G34" s="146"/>
      <c r="H34" s="146"/>
      <c r="I34" s="146"/>
      <c r="J34" s="146"/>
    </row>
    <row r="35" spans="1:10" ht="24.75" customHeight="1">
      <c r="A35" s="150"/>
      <c r="B35" s="228" t="s">
        <v>71</v>
      </c>
      <c r="C35" s="229"/>
      <c r="D35" s="229"/>
      <c r="E35" s="151" t="s">
        <v>72</v>
      </c>
      <c r="F35" s="152" t="s">
        <v>73</v>
      </c>
      <c r="G35" s="150"/>
      <c r="H35" s="150"/>
      <c r="I35" s="150"/>
      <c r="J35" s="150"/>
    </row>
    <row r="36" spans="1:10" ht="24.75" customHeight="1">
      <c r="A36" s="150"/>
      <c r="B36" s="231" t="s">
        <v>94</v>
      </c>
      <c r="C36" s="235"/>
      <c r="D36" s="236"/>
      <c r="E36" s="153" t="s">
        <v>75</v>
      </c>
      <c r="F36" s="154">
        <v>0</v>
      </c>
      <c r="G36" s="150"/>
      <c r="H36" s="150"/>
      <c r="I36" s="150"/>
      <c r="J36" s="150"/>
    </row>
    <row r="37" spans="1:10" ht="24.75" customHeight="1">
      <c r="A37" s="150"/>
      <c r="B37" s="237"/>
      <c r="C37" s="237"/>
      <c r="D37" s="238"/>
      <c r="E37" s="153" t="s">
        <v>76</v>
      </c>
      <c r="F37" s="154">
        <v>0</v>
      </c>
      <c r="G37" s="150"/>
      <c r="H37" s="150"/>
      <c r="I37" s="150"/>
      <c r="J37" s="150"/>
    </row>
    <row r="38" spans="1:10" ht="24.75" customHeight="1">
      <c r="A38" s="150"/>
      <c r="B38" s="237"/>
      <c r="C38" s="237"/>
      <c r="D38" s="238"/>
      <c r="E38" s="155" t="s">
        <v>78</v>
      </c>
      <c r="F38" s="154">
        <v>2</v>
      </c>
      <c r="G38" s="150"/>
      <c r="H38" s="150"/>
      <c r="I38" s="150"/>
      <c r="J38" s="150"/>
    </row>
    <row r="39" spans="1:10" ht="24.75" customHeight="1">
      <c r="A39" s="150"/>
      <c r="B39" s="237"/>
      <c r="C39" s="237"/>
      <c r="D39" s="238"/>
      <c r="E39" s="155" t="s">
        <v>79</v>
      </c>
      <c r="F39" s="154">
        <v>2</v>
      </c>
      <c r="G39" s="150"/>
      <c r="H39" s="150"/>
      <c r="I39" s="150"/>
      <c r="J39" s="150"/>
    </row>
    <row r="40" spans="1:10" ht="24.75" customHeight="1">
      <c r="A40" s="150"/>
      <c r="B40" s="239"/>
      <c r="C40" s="239"/>
      <c r="D40" s="240"/>
      <c r="E40" s="155" t="s">
        <v>80</v>
      </c>
      <c r="F40" s="154">
        <v>0</v>
      </c>
      <c r="G40" s="150"/>
      <c r="H40" s="150"/>
      <c r="I40" s="150"/>
      <c r="J40" s="150"/>
    </row>
    <row r="41" spans="1:10" ht="24.75" customHeight="1">
      <c r="A41" s="150"/>
      <c r="B41" s="231" t="s">
        <v>95</v>
      </c>
      <c r="C41" s="235"/>
      <c r="D41" s="236"/>
      <c r="E41" s="155" t="s">
        <v>96</v>
      </c>
      <c r="F41" s="154">
        <v>0</v>
      </c>
      <c r="G41" s="150"/>
      <c r="H41" s="150"/>
      <c r="I41" s="150"/>
      <c r="J41" s="150"/>
    </row>
    <row r="42" spans="1:10" ht="24.75" customHeight="1">
      <c r="A42" s="150"/>
      <c r="B42" s="223"/>
      <c r="C42" s="237"/>
      <c r="D42" s="238"/>
      <c r="E42" s="155" t="s">
        <v>97</v>
      </c>
      <c r="F42" s="154">
        <v>0</v>
      </c>
      <c r="G42" s="150"/>
      <c r="H42" s="150"/>
      <c r="I42" s="150"/>
      <c r="J42" s="150"/>
    </row>
    <row r="43" spans="1:10" ht="24.75" customHeight="1">
      <c r="A43" s="150"/>
      <c r="B43" s="239"/>
      <c r="C43" s="239"/>
      <c r="D43" s="240"/>
      <c r="E43" s="155" t="s">
        <v>98</v>
      </c>
      <c r="F43" s="154">
        <v>0</v>
      </c>
      <c r="G43" s="150"/>
      <c r="H43" s="150"/>
      <c r="I43" s="150"/>
      <c r="J43" s="150"/>
    </row>
    <row r="44" spans="1:10" ht="24.75" customHeight="1">
      <c r="A44" s="150"/>
      <c r="B44" s="231" t="s">
        <v>99</v>
      </c>
      <c r="C44" s="235"/>
      <c r="D44" s="236"/>
      <c r="E44" s="155" t="s">
        <v>100</v>
      </c>
      <c r="F44" s="154">
        <v>1</v>
      </c>
      <c r="G44" s="150"/>
      <c r="H44" s="150"/>
      <c r="I44" s="150"/>
      <c r="J44" s="150"/>
    </row>
    <row r="45" spans="1:10" ht="24.75" customHeight="1">
      <c r="A45" s="150"/>
      <c r="B45" s="223"/>
      <c r="C45" s="237"/>
      <c r="D45" s="238"/>
      <c r="E45" s="155" t="s">
        <v>101</v>
      </c>
      <c r="F45" s="154">
        <v>1</v>
      </c>
      <c r="G45" s="150"/>
      <c r="H45" s="150"/>
      <c r="I45" s="150"/>
      <c r="J45" s="150"/>
    </row>
    <row r="46" spans="1:10" ht="24.75" customHeight="1">
      <c r="A46" s="150"/>
      <c r="B46" s="239"/>
      <c r="C46" s="239"/>
      <c r="D46" s="240"/>
      <c r="E46" s="155" t="s">
        <v>102</v>
      </c>
      <c r="F46" s="154">
        <v>0</v>
      </c>
      <c r="G46" s="150"/>
      <c r="H46" s="150"/>
      <c r="I46" s="150"/>
      <c r="J46" s="150"/>
    </row>
    <row r="47" spans="1:10" ht="24.75" customHeight="1">
      <c r="A47" s="150"/>
      <c r="B47" s="231" t="s">
        <v>103</v>
      </c>
      <c r="C47" s="235"/>
      <c r="D47" s="236"/>
      <c r="E47" s="155" t="s">
        <v>104</v>
      </c>
      <c r="F47" s="154">
        <v>92</v>
      </c>
      <c r="G47" s="150"/>
      <c r="H47" s="150"/>
      <c r="I47" s="150"/>
      <c r="J47" s="150"/>
    </row>
    <row r="48" spans="1:10" ht="24.75" customHeight="1">
      <c r="A48" s="150"/>
      <c r="B48" s="239"/>
      <c r="C48" s="239"/>
      <c r="D48" s="240"/>
      <c r="E48" s="155" t="s">
        <v>105</v>
      </c>
      <c r="F48" s="154">
        <v>0</v>
      </c>
      <c r="G48" s="150"/>
      <c r="H48" s="150"/>
      <c r="I48" s="150"/>
      <c r="J48" s="150"/>
    </row>
    <row r="49" spans="1:10" ht="24.75" customHeight="1">
      <c r="A49" s="150"/>
      <c r="B49" s="249" t="s">
        <v>106</v>
      </c>
      <c r="C49" s="250"/>
      <c r="D49" s="250"/>
      <c r="E49" s="250"/>
      <c r="F49" s="160">
        <f>SUM(F36:F48)</f>
        <v>98</v>
      </c>
      <c r="G49" s="150"/>
      <c r="H49" s="150"/>
      <c r="I49" s="150"/>
      <c r="J49" s="150"/>
    </row>
    <row r="50" spans="1:10" ht="24.75" customHeight="1">
      <c r="A50" s="150"/>
      <c r="B50" s="251" t="s">
        <v>107</v>
      </c>
      <c r="C50" s="252"/>
      <c r="D50" s="252"/>
      <c r="E50" s="252"/>
      <c r="F50" s="161">
        <f>F49+F32</f>
        <v>201</v>
      </c>
      <c r="G50" s="150"/>
      <c r="H50" s="150"/>
      <c r="I50" s="150"/>
      <c r="J50" s="150"/>
    </row>
    <row r="51" spans="1:10" ht="24.75" customHeight="1">
      <c r="A51" s="150"/>
      <c r="B51" s="162" t="s">
        <v>67</v>
      </c>
      <c r="C51" s="150"/>
      <c r="D51" s="150"/>
      <c r="E51" s="150"/>
      <c r="F51" s="150"/>
      <c r="G51" s="150"/>
      <c r="H51" s="150"/>
      <c r="I51" s="150"/>
      <c r="J51" s="150"/>
    </row>
    <row r="52" spans="1:10" ht="33.75" customHeight="1">
      <c r="A52" s="150"/>
      <c r="B52" s="248" t="s">
        <v>108</v>
      </c>
      <c r="C52" s="248"/>
      <c r="D52" s="248"/>
      <c r="E52" s="248"/>
      <c r="F52" s="248"/>
      <c r="G52" s="150"/>
      <c r="H52" s="150"/>
      <c r="I52" s="150"/>
      <c r="J52" s="150"/>
    </row>
    <row r="53" spans="1:10" ht="19.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</row>
    <row r="54" spans="1:10" ht="19.5" customHeight="1">
      <c r="A54" s="150"/>
      <c r="B54" s="150"/>
      <c r="C54" s="150"/>
      <c r="D54" s="150"/>
      <c r="E54" s="150"/>
      <c r="F54" s="150"/>
      <c r="G54" s="150"/>
      <c r="H54" s="150"/>
      <c r="I54" s="150"/>
      <c r="J54" s="150"/>
    </row>
    <row r="55" spans="1:10" ht="19.5" customHeight="1">
      <c r="A55" s="150"/>
      <c r="B55" s="150"/>
      <c r="C55" s="150"/>
      <c r="D55" s="150"/>
      <c r="E55" s="150"/>
      <c r="F55" s="150"/>
      <c r="G55" s="150"/>
      <c r="H55" s="150"/>
      <c r="I55" s="150"/>
      <c r="J55" s="150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163"/>
      <c r="B1" s="163" t="s">
        <v>0</v>
      </c>
      <c r="C1" s="163"/>
      <c r="D1" s="163"/>
      <c r="E1" s="163"/>
      <c r="F1" s="163"/>
      <c r="G1" s="163"/>
      <c r="H1" s="163"/>
      <c r="I1" s="163"/>
      <c r="J1" s="163"/>
    </row>
    <row r="2" spans="1:10" ht="30" customHeight="1">
      <c r="A2" s="164"/>
      <c r="B2" s="164" t="s">
        <v>1</v>
      </c>
      <c r="C2" s="165" t="s">
        <v>2</v>
      </c>
      <c r="D2" s="164"/>
      <c r="E2" s="164"/>
      <c r="F2" s="164"/>
      <c r="G2" s="164"/>
      <c r="H2" s="164"/>
      <c r="I2" s="164"/>
      <c r="J2" s="164"/>
    </row>
    <row r="3" spans="1:10" ht="30" customHeight="1">
      <c r="A3" s="164"/>
      <c r="B3" s="164" t="s">
        <v>3</v>
      </c>
      <c r="C3" s="166" t="s">
        <v>47</v>
      </c>
      <c r="D3" s="166"/>
      <c r="E3" s="164"/>
      <c r="F3" s="164"/>
      <c r="G3" s="164"/>
      <c r="H3" s="164"/>
      <c r="I3" s="164"/>
      <c r="J3" s="164"/>
    </row>
    <row r="4" spans="1:10" ht="30" customHeight="1">
      <c r="A4" s="164"/>
      <c r="B4" s="164" t="s">
        <v>5</v>
      </c>
      <c r="C4" s="167" t="s">
        <v>69</v>
      </c>
      <c r="D4" s="165">
        <v>2024</v>
      </c>
      <c r="E4" s="164"/>
      <c r="F4" s="164"/>
      <c r="G4" s="164"/>
      <c r="H4" s="164"/>
      <c r="I4" s="164"/>
      <c r="J4" s="164"/>
    </row>
    <row r="5" spans="1:10" ht="49.5" customHeight="1">
      <c r="A5" s="164"/>
      <c r="B5" s="230" t="s">
        <v>6</v>
      </c>
      <c r="C5" s="230"/>
      <c r="D5" s="230"/>
      <c r="E5" s="230"/>
      <c r="F5" s="230"/>
      <c r="G5" s="164"/>
      <c r="H5" s="164"/>
      <c r="I5" s="164"/>
      <c r="J5" s="164"/>
    </row>
    <row r="6" spans="1:10" ht="39.75" customHeight="1">
      <c r="A6" s="164"/>
      <c r="B6" s="165" t="s">
        <v>70</v>
      </c>
      <c r="C6" s="165"/>
      <c r="D6" s="164"/>
      <c r="E6" s="164"/>
      <c r="F6" s="164"/>
      <c r="G6" s="164"/>
      <c r="H6" s="164"/>
      <c r="I6" s="164"/>
      <c r="J6" s="164"/>
    </row>
    <row r="7" spans="1:10" ht="30" customHeight="1">
      <c r="A7" s="168"/>
      <c r="B7" s="228" t="s">
        <v>71</v>
      </c>
      <c r="C7" s="229"/>
      <c r="D7" s="229"/>
      <c r="E7" s="169" t="s">
        <v>72</v>
      </c>
      <c r="F7" s="170" t="s">
        <v>73</v>
      </c>
      <c r="G7" s="168"/>
      <c r="H7" s="168"/>
      <c r="I7" s="168"/>
      <c r="J7" s="168"/>
    </row>
    <row r="8" spans="1:10" ht="24.75" customHeight="1">
      <c r="A8" s="168"/>
      <c r="B8" s="231" t="s">
        <v>74</v>
      </c>
      <c r="C8" s="231"/>
      <c r="D8" s="232"/>
      <c r="E8" s="171" t="s">
        <v>75</v>
      </c>
      <c r="F8" s="172">
        <v>0</v>
      </c>
      <c r="G8" s="168"/>
      <c r="H8" s="168"/>
      <c r="I8" s="168"/>
      <c r="J8" s="168"/>
    </row>
    <row r="9" spans="1:10" ht="24.75" customHeight="1">
      <c r="A9" s="168"/>
      <c r="B9" s="233"/>
      <c r="C9" s="233"/>
      <c r="D9" s="234"/>
      <c r="E9" s="171" t="s">
        <v>76</v>
      </c>
      <c r="F9" s="172">
        <v>0</v>
      </c>
      <c r="G9" s="168"/>
      <c r="H9" s="168"/>
      <c r="I9" s="168"/>
      <c r="J9" s="168"/>
    </row>
    <row r="10" spans="1:10" ht="24.75" customHeight="1">
      <c r="A10" s="168"/>
      <c r="B10" s="235" t="s">
        <v>77</v>
      </c>
      <c r="C10" s="235"/>
      <c r="D10" s="236"/>
      <c r="E10" s="173" t="s">
        <v>78</v>
      </c>
      <c r="F10" s="172">
        <v>2</v>
      </c>
      <c r="G10" s="168"/>
      <c r="H10" s="168"/>
      <c r="I10" s="168"/>
      <c r="J10" s="168"/>
    </row>
    <row r="11" spans="1:10" ht="24.75" customHeight="1">
      <c r="A11" s="168"/>
      <c r="B11" s="237"/>
      <c r="C11" s="237"/>
      <c r="D11" s="238"/>
      <c r="E11" s="173" t="s">
        <v>79</v>
      </c>
      <c r="F11" s="172">
        <v>2</v>
      </c>
      <c r="G11" s="168"/>
      <c r="H11" s="168"/>
      <c r="I11" s="168"/>
      <c r="J11" s="168"/>
    </row>
    <row r="12" spans="1:10" ht="24.75" customHeight="1">
      <c r="A12" s="168"/>
      <c r="B12" s="237"/>
      <c r="C12" s="237"/>
      <c r="D12" s="238"/>
      <c r="E12" s="173" t="s">
        <v>80</v>
      </c>
      <c r="F12" s="172">
        <v>0</v>
      </c>
      <c r="G12" s="168"/>
      <c r="H12" s="168"/>
      <c r="I12" s="168"/>
      <c r="J12" s="168"/>
    </row>
    <row r="13" spans="1:10" ht="24.75" customHeight="1">
      <c r="A13" s="168"/>
      <c r="B13" s="239"/>
      <c r="C13" s="239"/>
      <c r="D13" s="240"/>
      <c r="E13" s="173" t="s">
        <v>81</v>
      </c>
      <c r="F13" s="172">
        <v>0</v>
      </c>
      <c r="G13" s="174"/>
      <c r="H13" s="174"/>
      <c r="I13" s="174"/>
      <c r="J13" s="174"/>
    </row>
    <row r="14" spans="1:10" ht="24.75" customHeight="1">
      <c r="A14" s="168"/>
      <c r="B14" s="235" t="s">
        <v>82</v>
      </c>
      <c r="C14" s="235"/>
      <c r="D14" s="236"/>
      <c r="E14" s="173" t="s">
        <v>78</v>
      </c>
      <c r="F14" s="172">
        <v>1</v>
      </c>
      <c r="G14" s="174"/>
      <c r="H14" s="174"/>
      <c r="I14" s="174"/>
      <c r="J14" s="174"/>
    </row>
    <row r="15" spans="1:10" ht="24.75" customHeight="1">
      <c r="A15" s="168"/>
      <c r="B15" s="237"/>
      <c r="C15" s="237"/>
      <c r="D15" s="238"/>
      <c r="E15" s="173" t="s">
        <v>79</v>
      </c>
      <c r="F15" s="172">
        <v>1</v>
      </c>
      <c r="G15" s="174"/>
      <c r="H15" s="174"/>
      <c r="I15" s="174"/>
      <c r="J15" s="174"/>
    </row>
    <row r="16" spans="1:10" ht="24.75" customHeight="1">
      <c r="A16" s="168"/>
      <c r="B16" s="237"/>
      <c r="C16" s="237"/>
      <c r="D16" s="238"/>
      <c r="E16" s="173" t="s">
        <v>80</v>
      </c>
      <c r="F16" s="172">
        <v>0</v>
      </c>
      <c r="G16" s="174"/>
      <c r="H16" s="174"/>
      <c r="I16" s="174"/>
      <c r="J16" s="174"/>
    </row>
    <row r="17" spans="1:10" ht="24.75" customHeight="1">
      <c r="A17" s="168"/>
      <c r="B17" s="239"/>
      <c r="C17" s="239"/>
      <c r="D17" s="240"/>
      <c r="E17" s="173" t="s">
        <v>81</v>
      </c>
      <c r="F17" s="172">
        <v>0</v>
      </c>
      <c r="G17" s="168"/>
      <c r="H17" s="168"/>
      <c r="I17" s="168"/>
      <c r="J17" s="168"/>
    </row>
    <row r="18" spans="1:10" ht="24.75" customHeight="1">
      <c r="A18" s="168"/>
      <c r="B18" s="241" t="s">
        <v>83</v>
      </c>
      <c r="C18" s="242"/>
      <c r="D18" s="242"/>
      <c r="E18" s="173" t="s">
        <v>81</v>
      </c>
      <c r="F18" s="172">
        <v>0</v>
      </c>
      <c r="G18" s="168"/>
      <c r="H18" s="168"/>
      <c r="I18" s="168"/>
      <c r="J18" s="168"/>
    </row>
    <row r="19" spans="1:10" ht="24.75" customHeight="1">
      <c r="A19" s="168"/>
      <c r="B19" s="241" t="s">
        <v>84</v>
      </c>
      <c r="C19" s="242"/>
      <c r="D19" s="242"/>
      <c r="E19" s="173" t="s">
        <v>81</v>
      </c>
      <c r="F19" s="172">
        <v>0</v>
      </c>
      <c r="G19" s="168"/>
      <c r="H19" s="168"/>
      <c r="I19" s="168"/>
      <c r="J19" s="168"/>
    </row>
    <row r="20" spans="1:10" ht="24.75" customHeight="1">
      <c r="A20" s="168"/>
      <c r="B20" s="231" t="s">
        <v>85</v>
      </c>
      <c r="C20" s="235"/>
      <c r="D20" s="236"/>
      <c r="E20" s="173" t="s">
        <v>78</v>
      </c>
      <c r="F20" s="172">
        <v>2</v>
      </c>
      <c r="G20" s="168"/>
      <c r="H20" s="168"/>
      <c r="I20" s="168"/>
      <c r="J20" s="168"/>
    </row>
    <row r="21" spans="1:10" ht="24.75" customHeight="1">
      <c r="A21" s="168"/>
      <c r="B21" s="237"/>
      <c r="C21" s="237"/>
      <c r="D21" s="238"/>
      <c r="E21" s="173" t="s">
        <v>86</v>
      </c>
      <c r="F21" s="172">
        <v>2</v>
      </c>
      <c r="G21" s="168"/>
      <c r="H21" s="168"/>
      <c r="I21" s="168"/>
      <c r="J21" s="168"/>
    </row>
    <row r="22" spans="1:10" ht="24.75" customHeight="1">
      <c r="A22" s="168"/>
      <c r="B22" s="237"/>
      <c r="C22" s="237"/>
      <c r="D22" s="238"/>
      <c r="E22" s="173" t="s">
        <v>87</v>
      </c>
      <c r="F22" s="172">
        <v>105</v>
      </c>
      <c r="G22" s="168"/>
      <c r="H22" s="168"/>
      <c r="I22" s="168"/>
      <c r="J22" s="168"/>
    </row>
    <row r="23" spans="1:10" ht="24.75" customHeight="1">
      <c r="A23" s="168"/>
      <c r="B23" s="237"/>
      <c r="C23" s="237"/>
      <c r="D23" s="238"/>
      <c r="E23" s="173" t="s">
        <v>88</v>
      </c>
      <c r="F23" s="172">
        <v>0</v>
      </c>
      <c r="G23" s="168"/>
      <c r="H23" s="168"/>
      <c r="I23" s="168"/>
      <c r="J23" s="168"/>
    </row>
    <row r="24" spans="1:10" ht="24.75" customHeight="1">
      <c r="A24" s="168"/>
      <c r="B24" s="237"/>
      <c r="C24" s="237"/>
      <c r="D24" s="238"/>
      <c r="E24" s="173" t="s">
        <v>80</v>
      </c>
      <c r="F24" s="172">
        <v>0</v>
      </c>
      <c r="G24" s="168"/>
      <c r="H24" s="168"/>
      <c r="I24" s="168"/>
      <c r="J24" s="168"/>
    </row>
    <row r="25" spans="1:10" ht="24.75" customHeight="1">
      <c r="A25" s="168"/>
      <c r="B25" s="237"/>
      <c r="C25" s="237"/>
      <c r="D25" s="238"/>
      <c r="E25" s="173" t="s">
        <v>81</v>
      </c>
      <c r="F25" s="172">
        <v>0</v>
      </c>
      <c r="G25" s="168"/>
      <c r="H25" s="168"/>
      <c r="I25" s="168"/>
      <c r="J25" s="168"/>
    </row>
    <row r="26" spans="1:10" ht="24.75" customHeight="1">
      <c r="A26" s="168"/>
      <c r="B26" s="239"/>
      <c r="C26" s="239"/>
      <c r="D26" s="240"/>
      <c r="E26" s="173" t="s">
        <v>89</v>
      </c>
      <c r="F26" s="172">
        <v>0</v>
      </c>
      <c r="G26" s="168"/>
      <c r="H26" s="168"/>
      <c r="I26" s="168"/>
      <c r="J26" s="168"/>
    </row>
    <row r="27" spans="1:10" ht="24.75" customHeight="1">
      <c r="A27" s="168"/>
      <c r="B27" s="231" t="s">
        <v>90</v>
      </c>
      <c r="C27" s="231"/>
      <c r="D27" s="232"/>
      <c r="E27" s="173" t="s">
        <v>87</v>
      </c>
      <c r="F27" s="172">
        <v>0</v>
      </c>
      <c r="G27" s="168"/>
      <c r="H27" s="168"/>
      <c r="I27" s="168"/>
      <c r="J27" s="168"/>
    </row>
    <row r="28" spans="1:10" ht="24.75" customHeight="1">
      <c r="A28" s="168"/>
      <c r="B28" s="223"/>
      <c r="C28" s="223"/>
      <c r="D28" s="243"/>
      <c r="E28" s="173" t="s">
        <v>88</v>
      </c>
      <c r="F28" s="172">
        <v>0</v>
      </c>
      <c r="G28" s="168"/>
      <c r="H28" s="168"/>
      <c r="I28" s="168"/>
      <c r="J28" s="168"/>
    </row>
    <row r="29" spans="1:10" ht="24.75" customHeight="1">
      <c r="A29" s="168"/>
      <c r="B29" s="223"/>
      <c r="C29" s="223"/>
      <c r="D29" s="243"/>
      <c r="E29" s="173" t="s">
        <v>80</v>
      </c>
      <c r="F29" s="172">
        <v>0</v>
      </c>
      <c r="G29" s="168"/>
      <c r="H29" s="168"/>
      <c r="I29" s="168"/>
      <c r="J29" s="168"/>
    </row>
    <row r="30" spans="1:10" ht="24.75" customHeight="1">
      <c r="A30" s="168"/>
      <c r="B30" s="223"/>
      <c r="C30" s="223"/>
      <c r="D30" s="243"/>
      <c r="E30" s="173" t="s">
        <v>81</v>
      </c>
      <c r="F30" s="172">
        <v>0</v>
      </c>
      <c r="G30" s="168"/>
      <c r="H30" s="168"/>
      <c r="I30" s="168"/>
      <c r="J30" s="168"/>
    </row>
    <row r="31" spans="1:10" ht="24.75" customHeight="1">
      <c r="A31" s="168"/>
      <c r="B31" s="223"/>
      <c r="C31" s="223"/>
      <c r="D31" s="243"/>
      <c r="E31" s="173" t="s">
        <v>89</v>
      </c>
      <c r="F31" s="172">
        <v>0</v>
      </c>
      <c r="G31" s="168"/>
      <c r="H31" s="168"/>
      <c r="I31" s="168"/>
      <c r="J31" s="168"/>
    </row>
    <row r="32" spans="1:10" ht="24.75" customHeight="1">
      <c r="A32" s="168"/>
      <c r="B32" s="244" t="s">
        <v>91</v>
      </c>
      <c r="C32" s="245"/>
      <c r="D32" s="245"/>
      <c r="E32" s="246"/>
      <c r="F32" s="175">
        <f>SUM(F8:F31)</f>
        <v>115</v>
      </c>
      <c r="G32" s="168"/>
      <c r="H32" s="168"/>
      <c r="I32" s="168"/>
      <c r="J32" s="168"/>
    </row>
    <row r="33" spans="1:10" ht="24.75" customHeight="1">
      <c r="A33" s="168"/>
      <c r="B33" s="176"/>
      <c r="C33" s="176"/>
      <c r="D33" s="176"/>
      <c r="E33" s="176"/>
      <c r="F33" s="177"/>
      <c r="G33" s="168"/>
      <c r="H33" s="168"/>
      <c r="I33" s="168"/>
      <c r="J33" s="168"/>
    </row>
    <row r="34" spans="1:10" ht="39.75" customHeight="1">
      <c r="A34" s="164"/>
      <c r="B34" s="247" t="s">
        <v>92</v>
      </c>
      <c r="C34" s="247"/>
      <c r="D34" s="247"/>
      <c r="E34" s="247"/>
      <c r="F34" s="247"/>
      <c r="G34" s="164"/>
      <c r="H34" s="164"/>
      <c r="I34" s="164"/>
      <c r="J34" s="164"/>
    </row>
    <row r="35" spans="1:10" ht="24.75" customHeight="1">
      <c r="A35" s="168"/>
      <c r="B35" s="228" t="s">
        <v>71</v>
      </c>
      <c r="C35" s="229"/>
      <c r="D35" s="229"/>
      <c r="E35" s="169" t="s">
        <v>72</v>
      </c>
      <c r="F35" s="170" t="s">
        <v>73</v>
      </c>
      <c r="G35" s="168"/>
      <c r="H35" s="168"/>
      <c r="I35" s="168"/>
      <c r="J35" s="168"/>
    </row>
    <row r="36" spans="1:10" ht="24.75" customHeight="1">
      <c r="A36" s="168"/>
      <c r="B36" s="231" t="s">
        <v>94</v>
      </c>
      <c r="C36" s="235"/>
      <c r="D36" s="236"/>
      <c r="E36" s="171" t="s">
        <v>75</v>
      </c>
      <c r="F36" s="172">
        <v>0</v>
      </c>
      <c r="G36" s="168"/>
      <c r="H36" s="168"/>
      <c r="I36" s="168"/>
      <c r="J36" s="168"/>
    </row>
    <row r="37" spans="1:10" ht="24.75" customHeight="1">
      <c r="A37" s="168"/>
      <c r="B37" s="237"/>
      <c r="C37" s="237"/>
      <c r="D37" s="238"/>
      <c r="E37" s="171" t="s">
        <v>76</v>
      </c>
      <c r="F37" s="172">
        <v>0</v>
      </c>
      <c r="G37" s="168"/>
      <c r="H37" s="168"/>
      <c r="I37" s="168"/>
      <c r="J37" s="168"/>
    </row>
    <row r="38" spans="1:10" ht="24.75" customHeight="1">
      <c r="A38" s="168"/>
      <c r="B38" s="237"/>
      <c r="C38" s="237"/>
      <c r="D38" s="238"/>
      <c r="E38" s="173" t="s">
        <v>78</v>
      </c>
      <c r="F38" s="172">
        <v>2</v>
      </c>
      <c r="G38" s="168"/>
      <c r="H38" s="168"/>
      <c r="I38" s="168"/>
      <c r="J38" s="168"/>
    </row>
    <row r="39" spans="1:10" ht="24.75" customHeight="1">
      <c r="A39" s="168"/>
      <c r="B39" s="237"/>
      <c r="C39" s="237"/>
      <c r="D39" s="238"/>
      <c r="E39" s="173" t="s">
        <v>79</v>
      </c>
      <c r="F39" s="172">
        <v>2</v>
      </c>
      <c r="G39" s="168"/>
      <c r="H39" s="168"/>
      <c r="I39" s="168"/>
      <c r="J39" s="168"/>
    </row>
    <row r="40" spans="1:10" ht="24.75" customHeight="1">
      <c r="A40" s="168"/>
      <c r="B40" s="239"/>
      <c r="C40" s="239"/>
      <c r="D40" s="240"/>
      <c r="E40" s="173" t="s">
        <v>80</v>
      </c>
      <c r="F40" s="172">
        <v>0</v>
      </c>
      <c r="G40" s="168"/>
      <c r="H40" s="168"/>
      <c r="I40" s="168"/>
      <c r="J40" s="168"/>
    </row>
    <row r="41" spans="1:10" ht="24.75" customHeight="1">
      <c r="A41" s="168"/>
      <c r="B41" s="231" t="s">
        <v>95</v>
      </c>
      <c r="C41" s="235"/>
      <c r="D41" s="236"/>
      <c r="E41" s="173" t="s">
        <v>96</v>
      </c>
      <c r="F41" s="172">
        <v>0</v>
      </c>
      <c r="G41" s="168"/>
      <c r="H41" s="168"/>
      <c r="I41" s="168"/>
      <c r="J41" s="168"/>
    </row>
    <row r="42" spans="1:10" ht="24.75" customHeight="1">
      <c r="A42" s="168"/>
      <c r="B42" s="223"/>
      <c r="C42" s="237"/>
      <c r="D42" s="238"/>
      <c r="E42" s="173" t="s">
        <v>97</v>
      </c>
      <c r="F42" s="172">
        <v>0</v>
      </c>
      <c r="G42" s="168"/>
      <c r="H42" s="168"/>
      <c r="I42" s="168"/>
      <c r="J42" s="168"/>
    </row>
    <row r="43" spans="1:10" ht="24.75" customHeight="1">
      <c r="A43" s="168"/>
      <c r="B43" s="239"/>
      <c r="C43" s="239"/>
      <c r="D43" s="240"/>
      <c r="E43" s="173" t="s">
        <v>98</v>
      </c>
      <c r="F43" s="172">
        <v>0</v>
      </c>
      <c r="G43" s="168"/>
      <c r="H43" s="168"/>
      <c r="I43" s="168"/>
      <c r="J43" s="168"/>
    </row>
    <row r="44" spans="1:10" ht="24.75" customHeight="1">
      <c r="A44" s="168"/>
      <c r="B44" s="231" t="s">
        <v>99</v>
      </c>
      <c r="C44" s="235"/>
      <c r="D44" s="236"/>
      <c r="E44" s="173" t="s">
        <v>100</v>
      </c>
      <c r="F44" s="172">
        <v>1</v>
      </c>
      <c r="G44" s="168"/>
      <c r="H44" s="168"/>
      <c r="I44" s="168"/>
      <c r="J44" s="168"/>
    </row>
    <row r="45" spans="1:10" ht="24.75" customHeight="1">
      <c r="A45" s="168"/>
      <c r="B45" s="223"/>
      <c r="C45" s="237"/>
      <c r="D45" s="238"/>
      <c r="E45" s="173" t="s">
        <v>101</v>
      </c>
      <c r="F45" s="172">
        <v>1</v>
      </c>
      <c r="G45" s="168"/>
      <c r="H45" s="168"/>
      <c r="I45" s="168"/>
      <c r="J45" s="168"/>
    </row>
    <row r="46" spans="1:10" ht="24.75" customHeight="1">
      <c r="A46" s="168"/>
      <c r="B46" s="239"/>
      <c r="C46" s="239"/>
      <c r="D46" s="240"/>
      <c r="E46" s="173" t="s">
        <v>102</v>
      </c>
      <c r="F46" s="172">
        <v>0</v>
      </c>
      <c r="G46" s="168"/>
      <c r="H46" s="168"/>
      <c r="I46" s="168"/>
      <c r="J46" s="168"/>
    </row>
    <row r="47" spans="1:10" ht="24.75" customHeight="1">
      <c r="A47" s="168"/>
      <c r="B47" s="231" t="s">
        <v>103</v>
      </c>
      <c r="C47" s="235"/>
      <c r="D47" s="236"/>
      <c r="E47" s="173" t="s">
        <v>104</v>
      </c>
      <c r="F47" s="172">
        <v>105</v>
      </c>
      <c r="G47" s="168"/>
      <c r="H47" s="168"/>
      <c r="I47" s="168"/>
      <c r="J47" s="168"/>
    </row>
    <row r="48" spans="1:10" ht="24.75" customHeight="1">
      <c r="A48" s="168"/>
      <c r="B48" s="239"/>
      <c r="C48" s="239"/>
      <c r="D48" s="240"/>
      <c r="E48" s="173" t="s">
        <v>105</v>
      </c>
      <c r="F48" s="172">
        <v>0</v>
      </c>
      <c r="G48" s="168"/>
      <c r="H48" s="168"/>
      <c r="I48" s="168"/>
      <c r="J48" s="168"/>
    </row>
    <row r="49" spans="1:10" ht="24.75" customHeight="1">
      <c r="A49" s="168"/>
      <c r="B49" s="249" t="s">
        <v>106</v>
      </c>
      <c r="C49" s="250"/>
      <c r="D49" s="250"/>
      <c r="E49" s="250"/>
      <c r="F49" s="178">
        <f>SUM(F36:F48)</f>
        <v>111</v>
      </c>
      <c r="G49" s="168"/>
      <c r="H49" s="168"/>
      <c r="I49" s="168"/>
      <c r="J49" s="168"/>
    </row>
    <row r="50" spans="1:10" ht="24.75" customHeight="1">
      <c r="A50" s="168"/>
      <c r="B50" s="251" t="s">
        <v>107</v>
      </c>
      <c r="C50" s="252"/>
      <c r="D50" s="252"/>
      <c r="E50" s="252"/>
      <c r="F50" s="179">
        <f>F49+F32</f>
        <v>226</v>
      </c>
      <c r="G50" s="168"/>
      <c r="H50" s="168"/>
      <c r="I50" s="168"/>
      <c r="J50" s="168"/>
    </row>
    <row r="51" spans="1:10" ht="24.75" customHeight="1">
      <c r="A51" s="168"/>
      <c r="B51" s="180" t="s">
        <v>67</v>
      </c>
      <c r="C51" s="168"/>
      <c r="D51" s="168"/>
      <c r="E51" s="168"/>
      <c r="F51" s="168"/>
      <c r="G51" s="168"/>
      <c r="H51" s="168"/>
      <c r="I51" s="168"/>
      <c r="J51" s="168"/>
    </row>
    <row r="52" spans="1:10" ht="33.75" customHeight="1">
      <c r="A52" s="168"/>
      <c r="B52" s="248" t="s">
        <v>108</v>
      </c>
      <c r="C52" s="248"/>
      <c r="D52" s="248"/>
      <c r="E52" s="248"/>
      <c r="F52" s="248"/>
      <c r="G52" s="168"/>
      <c r="H52" s="168"/>
      <c r="I52" s="168"/>
      <c r="J52" s="168"/>
    </row>
    <row r="53" spans="1:10" ht="19.5" customHeight="1">
      <c r="A53" s="168"/>
      <c r="B53" s="168"/>
      <c r="C53" s="168"/>
      <c r="D53" s="168"/>
      <c r="E53" s="168"/>
      <c r="F53" s="168"/>
      <c r="G53" s="168"/>
      <c r="H53" s="168"/>
      <c r="I53" s="168"/>
      <c r="J53" s="168"/>
    </row>
    <row r="54" spans="1:10" ht="19.5" customHeight="1">
      <c r="A54" s="168"/>
      <c r="B54" s="168"/>
      <c r="C54" s="168"/>
      <c r="D54" s="168"/>
      <c r="E54" s="168"/>
      <c r="F54" s="168"/>
      <c r="G54" s="168"/>
      <c r="H54" s="168"/>
      <c r="I54" s="168"/>
      <c r="J54" s="168"/>
    </row>
    <row r="55" spans="1:10" ht="19.5" customHeight="1">
      <c r="A55" s="168"/>
      <c r="B55" s="168"/>
      <c r="C55" s="168"/>
      <c r="D55" s="168"/>
      <c r="E55" s="168"/>
      <c r="F55" s="168"/>
      <c r="G55" s="168"/>
      <c r="H55" s="168"/>
      <c r="I55" s="168"/>
      <c r="J55" s="168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181"/>
      <c r="B1" s="181" t="s">
        <v>0</v>
      </c>
      <c r="C1" s="181"/>
      <c r="D1" s="181"/>
      <c r="E1" s="181"/>
      <c r="F1" s="181"/>
      <c r="G1" s="181"/>
      <c r="H1" s="181"/>
      <c r="I1" s="181"/>
      <c r="J1" s="181"/>
    </row>
    <row r="2" spans="1:10" ht="30" customHeight="1">
      <c r="A2" s="182"/>
      <c r="B2" s="182" t="s">
        <v>1</v>
      </c>
      <c r="C2" s="183" t="s">
        <v>2</v>
      </c>
      <c r="D2" s="182"/>
      <c r="E2" s="182"/>
      <c r="F2" s="182"/>
      <c r="G2" s="182"/>
      <c r="H2" s="182"/>
      <c r="I2" s="182"/>
      <c r="J2" s="182"/>
    </row>
    <row r="3" spans="1:10" ht="30" customHeight="1">
      <c r="A3" s="182"/>
      <c r="B3" s="182" t="s">
        <v>3</v>
      </c>
      <c r="C3" s="184" t="s">
        <v>48</v>
      </c>
      <c r="D3" s="184"/>
      <c r="E3" s="182"/>
      <c r="F3" s="182"/>
      <c r="G3" s="182"/>
      <c r="H3" s="182"/>
      <c r="I3" s="182"/>
      <c r="J3" s="182"/>
    </row>
    <row r="4" spans="1:10" ht="30" customHeight="1">
      <c r="A4" s="182"/>
      <c r="B4" s="182" t="s">
        <v>5</v>
      </c>
      <c r="C4" s="185" t="s">
        <v>69</v>
      </c>
      <c r="D4" s="183">
        <v>2024</v>
      </c>
      <c r="E4" s="182"/>
      <c r="F4" s="182"/>
      <c r="G4" s="182"/>
      <c r="H4" s="182"/>
      <c r="I4" s="182"/>
      <c r="J4" s="182"/>
    </row>
    <row r="5" spans="1:10" ht="49.5" customHeight="1">
      <c r="A5" s="182"/>
      <c r="B5" s="230" t="s">
        <v>6</v>
      </c>
      <c r="C5" s="230"/>
      <c r="D5" s="230"/>
      <c r="E5" s="230"/>
      <c r="F5" s="230"/>
      <c r="G5" s="182"/>
      <c r="H5" s="182"/>
      <c r="I5" s="182"/>
      <c r="J5" s="182"/>
    </row>
    <row r="6" spans="1:10" ht="39.75" customHeight="1">
      <c r="A6" s="182"/>
      <c r="B6" s="183" t="s">
        <v>70</v>
      </c>
      <c r="C6" s="183"/>
      <c r="D6" s="182"/>
      <c r="E6" s="182"/>
      <c r="F6" s="182"/>
      <c r="G6" s="182"/>
      <c r="H6" s="182"/>
      <c r="I6" s="182"/>
      <c r="J6" s="182"/>
    </row>
    <row r="7" spans="1:10" ht="30" customHeight="1">
      <c r="A7" s="186"/>
      <c r="B7" s="228" t="s">
        <v>71</v>
      </c>
      <c r="C7" s="229"/>
      <c r="D7" s="229"/>
      <c r="E7" s="187" t="s">
        <v>72</v>
      </c>
      <c r="F7" s="188" t="s">
        <v>73</v>
      </c>
      <c r="G7" s="186"/>
      <c r="H7" s="186"/>
      <c r="I7" s="186"/>
      <c r="J7" s="186"/>
    </row>
    <row r="8" spans="1:10" ht="24.75" customHeight="1">
      <c r="A8" s="186"/>
      <c r="B8" s="231" t="s">
        <v>74</v>
      </c>
      <c r="C8" s="231"/>
      <c r="D8" s="232"/>
      <c r="E8" s="189" t="s">
        <v>75</v>
      </c>
      <c r="F8" s="190">
        <v>0</v>
      </c>
      <c r="G8" s="186"/>
      <c r="H8" s="186"/>
      <c r="I8" s="186"/>
      <c r="J8" s="186"/>
    </row>
    <row r="9" spans="1:10" ht="24.75" customHeight="1">
      <c r="A9" s="186"/>
      <c r="B9" s="233"/>
      <c r="C9" s="233"/>
      <c r="D9" s="234"/>
      <c r="E9" s="189" t="s">
        <v>76</v>
      </c>
      <c r="F9" s="190">
        <v>0</v>
      </c>
      <c r="G9" s="186"/>
      <c r="H9" s="186"/>
      <c r="I9" s="186"/>
      <c r="J9" s="186"/>
    </row>
    <row r="10" spans="1:10" ht="24.75" customHeight="1">
      <c r="A10" s="186"/>
      <c r="B10" s="235" t="s">
        <v>77</v>
      </c>
      <c r="C10" s="235"/>
      <c r="D10" s="236"/>
      <c r="E10" s="191" t="s">
        <v>78</v>
      </c>
      <c r="F10" s="190">
        <v>2</v>
      </c>
      <c r="G10" s="186"/>
      <c r="H10" s="186"/>
      <c r="I10" s="186"/>
      <c r="J10" s="186"/>
    </row>
    <row r="11" spans="1:10" ht="24.75" customHeight="1">
      <c r="A11" s="186"/>
      <c r="B11" s="237"/>
      <c r="C11" s="237"/>
      <c r="D11" s="238"/>
      <c r="E11" s="191" t="s">
        <v>79</v>
      </c>
      <c r="F11" s="190">
        <v>2</v>
      </c>
      <c r="G11" s="186"/>
      <c r="H11" s="186"/>
      <c r="I11" s="186"/>
      <c r="J11" s="186"/>
    </row>
    <row r="12" spans="1:10" ht="24.75" customHeight="1">
      <c r="A12" s="186"/>
      <c r="B12" s="237"/>
      <c r="C12" s="237"/>
      <c r="D12" s="238"/>
      <c r="E12" s="191" t="s">
        <v>80</v>
      </c>
      <c r="F12" s="190">
        <v>0</v>
      </c>
      <c r="G12" s="186"/>
      <c r="H12" s="186"/>
      <c r="I12" s="186"/>
      <c r="J12" s="186"/>
    </row>
    <row r="13" spans="1:10" ht="24.75" customHeight="1">
      <c r="A13" s="186"/>
      <c r="B13" s="239"/>
      <c r="C13" s="239"/>
      <c r="D13" s="240"/>
      <c r="E13" s="191" t="s">
        <v>81</v>
      </c>
      <c r="F13" s="190">
        <v>0</v>
      </c>
      <c r="G13" s="192"/>
      <c r="H13" s="192"/>
      <c r="I13" s="192"/>
      <c r="J13" s="192"/>
    </row>
    <row r="14" spans="1:10" ht="24.75" customHeight="1">
      <c r="A14" s="186"/>
      <c r="B14" s="235" t="s">
        <v>82</v>
      </c>
      <c r="C14" s="235"/>
      <c r="D14" s="236"/>
      <c r="E14" s="191" t="s">
        <v>78</v>
      </c>
      <c r="F14" s="190">
        <v>1</v>
      </c>
      <c r="G14" s="192"/>
      <c r="H14" s="192"/>
      <c r="I14" s="192"/>
      <c r="J14" s="192"/>
    </row>
    <row r="15" spans="1:10" ht="24.75" customHeight="1">
      <c r="A15" s="186"/>
      <c r="B15" s="237"/>
      <c r="C15" s="237"/>
      <c r="D15" s="238"/>
      <c r="E15" s="191" t="s">
        <v>79</v>
      </c>
      <c r="F15" s="190">
        <v>1</v>
      </c>
      <c r="G15" s="192"/>
      <c r="H15" s="192"/>
      <c r="I15" s="192"/>
      <c r="J15" s="192"/>
    </row>
    <row r="16" spans="1:10" ht="24.75" customHeight="1">
      <c r="A16" s="186"/>
      <c r="B16" s="237"/>
      <c r="C16" s="237"/>
      <c r="D16" s="238"/>
      <c r="E16" s="191" t="s">
        <v>80</v>
      </c>
      <c r="F16" s="190">
        <v>0</v>
      </c>
      <c r="G16" s="192"/>
      <c r="H16" s="192"/>
      <c r="I16" s="192"/>
      <c r="J16" s="192"/>
    </row>
    <row r="17" spans="1:10" ht="24.75" customHeight="1">
      <c r="A17" s="186"/>
      <c r="B17" s="239"/>
      <c r="C17" s="239"/>
      <c r="D17" s="240"/>
      <c r="E17" s="191" t="s">
        <v>81</v>
      </c>
      <c r="F17" s="190">
        <v>0</v>
      </c>
      <c r="G17" s="186"/>
      <c r="H17" s="186"/>
      <c r="I17" s="186"/>
      <c r="J17" s="186"/>
    </row>
    <row r="18" spans="1:10" ht="24.75" customHeight="1">
      <c r="A18" s="186"/>
      <c r="B18" s="241" t="s">
        <v>83</v>
      </c>
      <c r="C18" s="242"/>
      <c r="D18" s="242"/>
      <c r="E18" s="191" t="s">
        <v>81</v>
      </c>
      <c r="F18" s="190">
        <v>0</v>
      </c>
      <c r="G18" s="186"/>
      <c r="H18" s="186"/>
      <c r="I18" s="186"/>
      <c r="J18" s="186"/>
    </row>
    <row r="19" spans="1:10" ht="24.75" customHeight="1">
      <c r="A19" s="186"/>
      <c r="B19" s="241" t="s">
        <v>84</v>
      </c>
      <c r="C19" s="242"/>
      <c r="D19" s="242"/>
      <c r="E19" s="191" t="s">
        <v>81</v>
      </c>
      <c r="F19" s="190">
        <v>0</v>
      </c>
      <c r="G19" s="186"/>
      <c r="H19" s="186"/>
      <c r="I19" s="186"/>
      <c r="J19" s="186"/>
    </row>
    <row r="20" spans="1:10" ht="24.75" customHeight="1">
      <c r="A20" s="186"/>
      <c r="B20" s="231" t="s">
        <v>85</v>
      </c>
      <c r="C20" s="235"/>
      <c r="D20" s="236"/>
      <c r="E20" s="191" t="s">
        <v>78</v>
      </c>
      <c r="F20" s="190">
        <v>2</v>
      </c>
      <c r="G20" s="186"/>
      <c r="H20" s="186"/>
      <c r="I20" s="186"/>
      <c r="J20" s="186"/>
    </row>
    <row r="21" spans="1:10" ht="24.75" customHeight="1">
      <c r="A21" s="186"/>
      <c r="B21" s="237"/>
      <c r="C21" s="237"/>
      <c r="D21" s="238"/>
      <c r="E21" s="191" t="s">
        <v>86</v>
      </c>
      <c r="F21" s="190">
        <v>2</v>
      </c>
      <c r="G21" s="186"/>
      <c r="H21" s="186"/>
      <c r="I21" s="186"/>
      <c r="J21" s="186"/>
    </row>
    <row r="22" spans="1:10" ht="24.75" customHeight="1">
      <c r="A22" s="186"/>
      <c r="B22" s="237"/>
      <c r="C22" s="237"/>
      <c r="D22" s="238"/>
      <c r="E22" s="191" t="s">
        <v>87</v>
      </c>
      <c r="F22" s="190">
        <v>57</v>
      </c>
      <c r="G22" s="186"/>
      <c r="H22" s="186"/>
      <c r="I22" s="186"/>
      <c r="J22" s="186"/>
    </row>
    <row r="23" spans="1:10" ht="24.75" customHeight="1">
      <c r="A23" s="186"/>
      <c r="B23" s="237"/>
      <c r="C23" s="237"/>
      <c r="D23" s="238"/>
      <c r="E23" s="191" t="s">
        <v>88</v>
      </c>
      <c r="F23" s="190">
        <v>0</v>
      </c>
      <c r="G23" s="186"/>
      <c r="H23" s="186"/>
      <c r="I23" s="186"/>
      <c r="J23" s="186"/>
    </row>
    <row r="24" spans="1:10" ht="24.75" customHeight="1">
      <c r="A24" s="186"/>
      <c r="B24" s="237"/>
      <c r="C24" s="237"/>
      <c r="D24" s="238"/>
      <c r="E24" s="191" t="s">
        <v>80</v>
      </c>
      <c r="F24" s="190">
        <v>0</v>
      </c>
      <c r="G24" s="186"/>
      <c r="H24" s="186"/>
      <c r="I24" s="186"/>
      <c r="J24" s="186"/>
    </row>
    <row r="25" spans="1:10" ht="24.75" customHeight="1">
      <c r="A25" s="186"/>
      <c r="B25" s="237"/>
      <c r="C25" s="237"/>
      <c r="D25" s="238"/>
      <c r="E25" s="191" t="s">
        <v>81</v>
      </c>
      <c r="F25" s="190">
        <v>2</v>
      </c>
      <c r="G25" s="186"/>
      <c r="H25" s="186"/>
      <c r="I25" s="186"/>
      <c r="J25" s="186"/>
    </row>
    <row r="26" spans="1:10" ht="24.75" customHeight="1">
      <c r="A26" s="186"/>
      <c r="B26" s="239"/>
      <c r="C26" s="239"/>
      <c r="D26" s="240"/>
      <c r="E26" s="191" t="s">
        <v>89</v>
      </c>
      <c r="F26" s="190">
        <v>0</v>
      </c>
      <c r="G26" s="186"/>
      <c r="H26" s="186"/>
      <c r="I26" s="186"/>
      <c r="J26" s="186"/>
    </row>
    <row r="27" spans="1:10" ht="24.75" customHeight="1">
      <c r="A27" s="186"/>
      <c r="B27" s="231" t="s">
        <v>90</v>
      </c>
      <c r="C27" s="231"/>
      <c r="D27" s="232"/>
      <c r="E27" s="191" t="s">
        <v>87</v>
      </c>
      <c r="F27" s="190">
        <v>0</v>
      </c>
      <c r="G27" s="186"/>
      <c r="H27" s="186"/>
      <c r="I27" s="186"/>
      <c r="J27" s="186"/>
    </row>
    <row r="28" spans="1:10" ht="24.75" customHeight="1">
      <c r="A28" s="186"/>
      <c r="B28" s="223"/>
      <c r="C28" s="223"/>
      <c r="D28" s="243"/>
      <c r="E28" s="191" t="s">
        <v>88</v>
      </c>
      <c r="F28" s="190">
        <v>0</v>
      </c>
      <c r="G28" s="186"/>
      <c r="H28" s="186"/>
      <c r="I28" s="186"/>
      <c r="J28" s="186"/>
    </row>
    <row r="29" spans="1:10" ht="24.75" customHeight="1">
      <c r="A29" s="186"/>
      <c r="B29" s="223"/>
      <c r="C29" s="223"/>
      <c r="D29" s="243"/>
      <c r="E29" s="191" t="s">
        <v>80</v>
      </c>
      <c r="F29" s="190">
        <v>0</v>
      </c>
      <c r="G29" s="186"/>
      <c r="H29" s="186"/>
      <c r="I29" s="186"/>
      <c r="J29" s="186"/>
    </row>
    <row r="30" spans="1:10" ht="24.75" customHeight="1">
      <c r="A30" s="186"/>
      <c r="B30" s="223"/>
      <c r="C30" s="223"/>
      <c r="D30" s="243"/>
      <c r="E30" s="191" t="s">
        <v>81</v>
      </c>
      <c r="F30" s="190">
        <v>0</v>
      </c>
      <c r="G30" s="186"/>
      <c r="H30" s="186"/>
      <c r="I30" s="186"/>
      <c r="J30" s="186"/>
    </row>
    <row r="31" spans="1:10" ht="24.75" customHeight="1">
      <c r="A31" s="186"/>
      <c r="B31" s="223"/>
      <c r="C31" s="223"/>
      <c r="D31" s="243"/>
      <c r="E31" s="191" t="s">
        <v>89</v>
      </c>
      <c r="F31" s="190">
        <v>0</v>
      </c>
      <c r="G31" s="186"/>
      <c r="H31" s="186"/>
      <c r="I31" s="186"/>
      <c r="J31" s="186"/>
    </row>
    <row r="32" spans="1:10" ht="24.75" customHeight="1">
      <c r="A32" s="186"/>
      <c r="B32" s="244" t="s">
        <v>91</v>
      </c>
      <c r="C32" s="245"/>
      <c r="D32" s="245"/>
      <c r="E32" s="246"/>
      <c r="F32" s="193">
        <f>SUM(F8:F31)</f>
        <v>69</v>
      </c>
      <c r="G32" s="186"/>
      <c r="H32" s="186"/>
      <c r="I32" s="186"/>
      <c r="J32" s="186"/>
    </row>
    <row r="33" spans="1:10" ht="24.75" customHeight="1">
      <c r="A33" s="186"/>
      <c r="B33" s="194"/>
      <c r="C33" s="194"/>
      <c r="D33" s="194"/>
      <c r="E33" s="194"/>
      <c r="F33" s="195"/>
      <c r="G33" s="186"/>
      <c r="H33" s="186"/>
      <c r="I33" s="186"/>
      <c r="J33" s="186"/>
    </row>
    <row r="34" spans="1:10" ht="39.75" customHeight="1">
      <c r="A34" s="182"/>
      <c r="B34" s="247" t="s">
        <v>92</v>
      </c>
      <c r="C34" s="247"/>
      <c r="D34" s="247"/>
      <c r="E34" s="247"/>
      <c r="F34" s="247"/>
      <c r="G34" s="182"/>
      <c r="H34" s="182"/>
      <c r="I34" s="182"/>
      <c r="J34" s="182"/>
    </row>
    <row r="35" spans="1:10" ht="24.75" customHeight="1">
      <c r="A35" s="186"/>
      <c r="B35" s="228" t="s">
        <v>71</v>
      </c>
      <c r="C35" s="229"/>
      <c r="D35" s="229"/>
      <c r="E35" s="187" t="s">
        <v>72</v>
      </c>
      <c r="F35" s="188" t="s">
        <v>73</v>
      </c>
      <c r="G35" s="186"/>
      <c r="H35" s="186"/>
      <c r="I35" s="186"/>
      <c r="J35" s="186"/>
    </row>
    <row r="36" spans="1:10" ht="24.75" customHeight="1">
      <c r="A36" s="186"/>
      <c r="B36" s="231" t="s">
        <v>94</v>
      </c>
      <c r="C36" s="235"/>
      <c r="D36" s="236"/>
      <c r="E36" s="189" t="s">
        <v>75</v>
      </c>
      <c r="F36" s="190">
        <v>0</v>
      </c>
      <c r="G36" s="186"/>
      <c r="H36" s="186"/>
      <c r="I36" s="186"/>
      <c r="J36" s="186"/>
    </row>
    <row r="37" spans="1:10" ht="24.75" customHeight="1">
      <c r="A37" s="186"/>
      <c r="B37" s="237"/>
      <c r="C37" s="237"/>
      <c r="D37" s="238"/>
      <c r="E37" s="189" t="s">
        <v>76</v>
      </c>
      <c r="F37" s="190">
        <v>0</v>
      </c>
      <c r="G37" s="186"/>
      <c r="H37" s="186"/>
      <c r="I37" s="186"/>
      <c r="J37" s="186"/>
    </row>
    <row r="38" spans="1:10" ht="24.75" customHeight="1">
      <c r="A38" s="186"/>
      <c r="B38" s="237"/>
      <c r="C38" s="237"/>
      <c r="D38" s="238"/>
      <c r="E38" s="191" t="s">
        <v>78</v>
      </c>
      <c r="F38" s="190">
        <v>1</v>
      </c>
      <c r="G38" s="186"/>
      <c r="H38" s="186"/>
      <c r="I38" s="186"/>
      <c r="J38" s="186"/>
    </row>
    <row r="39" spans="1:10" ht="24.75" customHeight="1">
      <c r="A39" s="186"/>
      <c r="B39" s="237"/>
      <c r="C39" s="237"/>
      <c r="D39" s="238"/>
      <c r="E39" s="191" t="s">
        <v>79</v>
      </c>
      <c r="F39" s="190">
        <v>1</v>
      </c>
      <c r="G39" s="186"/>
      <c r="H39" s="186"/>
      <c r="I39" s="186"/>
      <c r="J39" s="186"/>
    </row>
    <row r="40" spans="1:10" ht="24.75" customHeight="1">
      <c r="A40" s="186"/>
      <c r="B40" s="239"/>
      <c r="C40" s="239"/>
      <c r="D40" s="240"/>
      <c r="E40" s="191" t="s">
        <v>80</v>
      </c>
      <c r="F40" s="190">
        <v>0</v>
      </c>
      <c r="G40" s="186"/>
      <c r="H40" s="186"/>
      <c r="I40" s="186"/>
      <c r="J40" s="186"/>
    </row>
    <row r="41" spans="1:10" ht="24.75" customHeight="1">
      <c r="A41" s="186"/>
      <c r="B41" s="231" t="s">
        <v>95</v>
      </c>
      <c r="C41" s="235"/>
      <c r="D41" s="236"/>
      <c r="E41" s="191" t="s">
        <v>96</v>
      </c>
      <c r="F41" s="190">
        <v>0</v>
      </c>
      <c r="G41" s="186"/>
      <c r="H41" s="186"/>
      <c r="I41" s="186"/>
      <c r="J41" s="186"/>
    </row>
    <row r="42" spans="1:10" ht="24.75" customHeight="1">
      <c r="A42" s="186"/>
      <c r="B42" s="223"/>
      <c r="C42" s="237"/>
      <c r="D42" s="238"/>
      <c r="E42" s="191" t="s">
        <v>97</v>
      </c>
      <c r="F42" s="190">
        <v>0</v>
      </c>
      <c r="G42" s="186"/>
      <c r="H42" s="186"/>
      <c r="I42" s="186"/>
      <c r="J42" s="186"/>
    </row>
    <row r="43" spans="1:10" ht="24.75" customHeight="1">
      <c r="A43" s="186"/>
      <c r="B43" s="239"/>
      <c r="C43" s="239"/>
      <c r="D43" s="240"/>
      <c r="E43" s="191" t="s">
        <v>98</v>
      </c>
      <c r="F43" s="190">
        <v>0</v>
      </c>
      <c r="G43" s="186"/>
      <c r="H43" s="186"/>
      <c r="I43" s="186"/>
      <c r="J43" s="186"/>
    </row>
    <row r="44" spans="1:10" ht="24.75" customHeight="1">
      <c r="A44" s="186"/>
      <c r="B44" s="231" t="s">
        <v>99</v>
      </c>
      <c r="C44" s="235"/>
      <c r="D44" s="236"/>
      <c r="E44" s="191" t="s">
        <v>100</v>
      </c>
      <c r="F44" s="190">
        <v>1</v>
      </c>
      <c r="G44" s="186"/>
      <c r="H44" s="186"/>
      <c r="I44" s="186"/>
      <c r="J44" s="186"/>
    </row>
    <row r="45" spans="1:10" ht="24.75" customHeight="1">
      <c r="A45" s="186"/>
      <c r="B45" s="223"/>
      <c r="C45" s="237"/>
      <c r="D45" s="238"/>
      <c r="E45" s="191" t="s">
        <v>101</v>
      </c>
      <c r="F45" s="190">
        <v>1</v>
      </c>
      <c r="G45" s="186"/>
      <c r="H45" s="186"/>
      <c r="I45" s="186"/>
      <c r="J45" s="186"/>
    </row>
    <row r="46" spans="1:10" ht="24.75" customHeight="1">
      <c r="A46" s="186"/>
      <c r="B46" s="239"/>
      <c r="C46" s="239"/>
      <c r="D46" s="240"/>
      <c r="E46" s="191" t="s">
        <v>102</v>
      </c>
      <c r="F46" s="190">
        <v>0</v>
      </c>
      <c r="G46" s="186"/>
      <c r="H46" s="186"/>
      <c r="I46" s="186"/>
      <c r="J46" s="186"/>
    </row>
    <row r="47" spans="1:10" ht="24.75" customHeight="1">
      <c r="A47" s="186"/>
      <c r="B47" s="231" t="s">
        <v>103</v>
      </c>
      <c r="C47" s="235"/>
      <c r="D47" s="236"/>
      <c r="E47" s="191" t="s">
        <v>104</v>
      </c>
      <c r="F47" s="190">
        <v>57</v>
      </c>
      <c r="G47" s="186"/>
      <c r="H47" s="186"/>
      <c r="I47" s="186"/>
      <c r="J47" s="186"/>
    </row>
    <row r="48" spans="1:10" ht="24.75" customHeight="1">
      <c r="A48" s="186"/>
      <c r="B48" s="239"/>
      <c r="C48" s="239"/>
      <c r="D48" s="240"/>
      <c r="E48" s="191" t="s">
        <v>105</v>
      </c>
      <c r="F48" s="190">
        <v>0</v>
      </c>
      <c r="G48" s="186"/>
      <c r="H48" s="186"/>
      <c r="I48" s="186"/>
      <c r="J48" s="186"/>
    </row>
    <row r="49" spans="1:10" ht="24.75" customHeight="1">
      <c r="A49" s="186"/>
      <c r="B49" s="249" t="s">
        <v>106</v>
      </c>
      <c r="C49" s="250"/>
      <c r="D49" s="250"/>
      <c r="E49" s="250"/>
      <c r="F49" s="196">
        <f>SUM(F36:F48)</f>
        <v>61</v>
      </c>
      <c r="G49" s="186"/>
      <c r="H49" s="186"/>
      <c r="I49" s="186"/>
      <c r="J49" s="186"/>
    </row>
    <row r="50" spans="1:10" ht="24.75" customHeight="1">
      <c r="A50" s="186"/>
      <c r="B50" s="251" t="s">
        <v>107</v>
      </c>
      <c r="C50" s="252"/>
      <c r="D50" s="252"/>
      <c r="E50" s="252"/>
      <c r="F50" s="197">
        <f>F49+F32</f>
        <v>130</v>
      </c>
      <c r="G50" s="186"/>
      <c r="H50" s="186"/>
      <c r="I50" s="186"/>
      <c r="J50" s="186"/>
    </row>
    <row r="51" spans="1:10" ht="24.75" customHeight="1">
      <c r="A51" s="186"/>
      <c r="B51" s="198" t="s">
        <v>67</v>
      </c>
      <c r="C51" s="186"/>
      <c r="D51" s="186"/>
      <c r="E51" s="186"/>
      <c r="F51" s="186"/>
      <c r="G51" s="186"/>
      <c r="H51" s="186"/>
      <c r="I51" s="186"/>
      <c r="J51" s="186"/>
    </row>
    <row r="52" spans="1:10" ht="33.75" customHeight="1">
      <c r="A52" s="186"/>
      <c r="B52" s="248" t="s">
        <v>108</v>
      </c>
      <c r="C52" s="248"/>
      <c r="D52" s="248"/>
      <c r="E52" s="248"/>
      <c r="F52" s="248"/>
      <c r="G52" s="186"/>
      <c r="H52" s="186"/>
      <c r="I52" s="186"/>
      <c r="J52" s="186"/>
    </row>
    <row r="53" spans="1:10" ht="19.5" customHeight="1">
      <c r="A53" s="186"/>
      <c r="B53" s="186"/>
      <c r="C53" s="186"/>
      <c r="D53" s="186"/>
      <c r="E53" s="186"/>
      <c r="F53" s="186"/>
      <c r="G53" s="186"/>
      <c r="H53" s="186"/>
      <c r="I53" s="186"/>
      <c r="J53" s="186"/>
    </row>
    <row r="54" spans="1:10" ht="19.5" customHeight="1">
      <c r="A54" s="186"/>
      <c r="B54" s="186"/>
      <c r="C54" s="186"/>
      <c r="D54" s="186"/>
      <c r="E54" s="186"/>
      <c r="F54" s="186"/>
      <c r="G54" s="186"/>
      <c r="H54" s="186"/>
      <c r="I54" s="186"/>
      <c r="J54" s="186"/>
    </row>
    <row r="55" spans="1:10" ht="19.5" customHeight="1">
      <c r="A55" s="186"/>
      <c r="B55" s="186"/>
      <c r="C55" s="186"/>
      <c r="D55" s="186"/>
      <c r="E55" s="186"/>
      <c r="F55" s="186"/>
      <c r="G55" s="186"/>
      <c r="H55" s="186"/>
      <c r="I55" s="186"/>
      <c r="J55" s="186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49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1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46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55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49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55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110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50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1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304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2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315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300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306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621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51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85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16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111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92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9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107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218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52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58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5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4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1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78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59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9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74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152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53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186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196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186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191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387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54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1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122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2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133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1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122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127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260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6"/>
  <sheetViews>
    <sheetView showGridLines="0" workbookViewId="0"/>
  </sheetViews>
  <sheetFormatPr defaultRowHeight="12"/>
  <cols>
    <col min="1" max="1" width="1.7109375" style="70" customWidth="1"/>
    <col min="2" max="2" width="35.7109375" style="70" customWidth="1"/>
    <col min="3" max="3" width="25.7109375" style="70" customWidth="1"/>
    <col min="4" max="4" width="20.7109375" style="70" customWidth="1"/>
    <col min="5" max="5" width="60.7109375" style="70" customWidth="1"/>
    <col min="6" max="6" width="25.7109375" style="70" customWidth="1"/>
    <col min="7" max="10" width="10.7109375" style="70" customWidth="1"/>
    <col min="11" max="16384" width="9.140625" style="70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  <c r="HL1" s="53"/>
      <c r="HM1" s="53"/>
      <c r="HN1" s="53"/>
      <c r="HO1" s="53"/>
      <c r="HP1" s="53"/>
      <c r="HQ1" s="53"/>
      <c r="HR1" s="53"/>
      <c r="HS1" s="53"/>
      <c r="HT1" s="53"/>
      <c r="HU1" s="53"/>
      <c r="HV1" s="53"/>
      <c r="HW1" s="53"/>
      <c r="HX1" s="53"/>
      <c r="HY1" s="53"/>
      <c r="HZ1" s="53"/>
    </row>
    <row r="2" spans="1:234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  <c r="HL2" s="53"/>
      <c r="HM2" s="53"/>
      <c r="HN2" s="53"/>
      <c r="HO2" s="53"/>
      <c r="HP2" s="53"/>
      <c r="HQ2" s="53"/>
      <c r="HR2" s="53"/>
      <c r="HS2" s="53"/>
      <c r="HT2" s="53"/>
      <c r="HU2" s="53"/>
      <c r="HV2" s="53"/>
      <c r="HW2" s="53"/>
      <c r="HX2" s="53"/>
      <c r="HY2" s="53"/>
      <c r="HZ2" s="53"/>
    </row>
    <row r="3" spans="1:234" ht="30" customHeight="1">
      <c r="A3" s="54"/>
      <c r="B3" s="54" t="s">
        <v>3</v>
      </c>
      <c r="C3" s="56" t="s">
        <v>4</v>
      </c>
      <c r="D3" s="56"/>
      <c r="E3" s="54"/>
      <c r="F3" s="54"/>
      <c r="G3" s="54"/>
      <c r="H3" s="54"/>
      <c r="I3" s="54"/>
      <c r="J3" s="54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  <c r="GU3" s="53"/>
      <c r="GV3" s="53"/>
      <c r="GW3" s="53"/>
      <c r="GX3" s="53"/>
      <c r="GY3" s="53"/>
      <c r="GZ3" s="53"/>
      <c r="HA3" s="53"/>
      <c r="HB3" s="53"/>
      <c r="HC3" s="53"/>
      <c r="HD3" s="53"/>
      <c r="HE3" s="53"/>
      <c r="HF3" s="53"/>
      <c r="HG3" s="53"/>
      <c r="HH3" s="53"/>
      <c r="HI3" s="53"/>
      <c r="HJ3" s="53"/>
      <c r="HK3" s="53"/>
      <c r="HL3" s="53"/>
      <c r="HM3" s="53"/>
      <c r="HN3" s="53"/>
      <c r="HO3" s="53"/>
      <c r="HP3" s="53"/>
      <c r="HQ3" s="53"/>
      <c r="HR3" s="53"/>
      <c r="HS3" s="53"/>
      <c r="HT3" s="53"/>
      <c r="HU3" s="53"/>
      <c r="HV3" s="53"/>
      <c r="HW3" s="53"/>
      <c r="HX3" s="53"/>
      <c r="HY3" s="53"/>
      <c r="HZ3" s="53"/>
    </row>
    <row r="4" spans="1:234" ht="30" customHeight="1">
      <c r="A4" s="54"/>
      <c r="B4" s="54" t="s">
        <v>5</v>
      </c>
      <c r="C4" s="57" t="s">
        <v>69</v>
      </c>
      <c r="D4" s="58">
        <v>2024</v>
      </c>
      <c r="E4" s="54"/>
      <c r="F4" s="54"/>
      <c r="G4" s="54"/>
      <c r="H4" s="54"/>
      <c r="I4" s="54"/>
      <c r="J4" s="54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</row>
    <row r="5" spans="1:234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</row>
    <row r="6" spans="1:234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</row>
    <row r="7" spans="1:234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</row>
    <row r="8" spans="1:234" ht="24.75" customHeight="1">
      <c r="A8" s="49"/>
      <c r="B8" s="231" t="s">
        <v>74</v>
      </c>
      <c r="C8" s="231"/>
      <c r="D8" s="232"/>
      <c r="E8" s="61" t="s">
        <v>75</v>
      </c>
      <c r="F8" s="62">
        <f>SUM('TSE:TRE-AP'!F8)</f>
        <v>5</v>
      </c>
      <c r="G8" s="49"/>
      <c r="H8" s="49"/>
      <c r="I8" s="49"/>
      <c r="J8" s="49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</row>
    <row r="9" spans="1:234" ht="24.75" customHeight="1">
      <c r="A9" s="49"/>
      <c r="B9" s="233"/>
      <c r="C9" s="233"/>
      <c r="D9" s="234"/>
      <c r="E9" s="61" t="s">
        <v>76</v>
      </c>
      <c r="F9" s="62">
        <f>SUM('TSE:TRE-AP'!F9)</f>
        <v>5</v>
      </c>
      <c r="G9" s="49"/>
      <c r="H9" s="49"/>
      <c r="I9" s="49"/>
      <c r="J9" s="49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</row>
    <row r="10" spans="1:234" ht="24.75" customHeight="1">
      <c r="A10" s="49"/>
      <c r="B10" s="235" t="s">
        <v>77</v>
      </c>
      <c r="C10" s="235"/>
      <c r="D10" s="236"/>
      <c r="E10" s="63" t="s">
        <v>78</v>
      </c>
      <c r="F10" s="62">
        <f>SUM('TSE:TRE-AP'!F10)</f>
        <v>54</v>
      </c>
      <c r="G10" s="49"/>
      <c r="H10" s="49"/>
      <c r="I10" s="49"/>
      <c r="J10" s="49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  <c r="FH10" s="53"/>
      <c r="FI10" s="53"/>
      <c r="FJ10" s="53"/>
      <c r="FK10" s="53"/>
      <c r="FL10" s="53"/>
      <c r="FM10" s="53"/>
      <c r="FN10" s="53"/>
      <c r="FO10" s="53"/>
      <c r="FP10" s="53"/>
      <c r="FQ10" s="53"/>
      <c r="FR10" s="53"/>
      <c r="FS10" s="53"/>
      <c r="FT10" s="53"/>
      <c r="FU10" s="53"/>
      <c r="FV10" s="53"/>
      <c r="FW10" s="53"/>
      <c r="FX10" s="53"/>
      <c r="FY10" s="53"/>
      <c r="FZ10" s="53"/>
      <c r="GA10" s="53"/>
      <c r="GB10" s="53"/>
      <c r="GC10" s="53"/>
      <c r="GD10" s="53"/>
      <c r="GE10" s="53"/>
      <c r="GF10" s="53"/>
      <c r="GG10" s="53"/>
      <c r="GH10" s="53"/>
      <c r="GI10" s="53"/>
      <c r="GJ10" s="53"/>
      <c r="GK10" s="53"/>
      <c r="GL10" s="53"/>
      <c r="GM10" s="53"/>
      <c r="GN10" s="53"/>
      <c r="GO10" s="53"/>
      <c r="GP10" s="53"/>
      <c r="GQ10" s="53"/>
      <c r="GR10" s="53"/>
      <c r="GS10" s="53"/>
      <c r="GT10" s="53"/>
      <c r="GU10" s="53"/>
      <c r="GV10" s="53"/>
      <c r="GW10" s="53"/>
      <c r="GX10" s="53"/>
      <c r="GY10" s="53"/>
      <c r="GZ10" s="53"/>
      <c r="HA10" s="53"/>
      <c r="HB10" s="53"/>
      <c r="HC10" s="53"/>
      <c r="HD10" s="53"/>
      <c r="HE10" s="53"/>
      <c r="HF10" s="53"/>
      <c r="HG10" s="53"/>
      <c r="HH10" s="53"/>
      <c r="HI10" s="53"/>
      <c r="HJ10" s="53"/>
      <c r="HK10" s="53"/>
      <c r="HL10" s="53"/>
      <c r="HM10" s="53"/>
      <c r="HN10" s="53"/>
      <c r="HO10" s="53"/>
      <c r="HP10" s="53"/>
      <c r="HQ10" s="53"/>
      <c r="HR10" s="53"/>
      <c r="HS10" s="53"/>
      <c r="HT10" s="53"/>
      <c r="HU10" s="53"/>
      <c r="HV10" s="53"/>
      <c r="HW10" s="53"/>
      <c r="HX10" s="53"/>
      <c r="HY10" s="53"/>
      <c r="HZ10" s="53"/>
    </row>
    <row r="11" spans="1:234" ht="24.75" customHeight="1">
      <c r="A11" s="49"/>
      <c r="B11" s="237"/>
      <c r="C11" s="237"/>
      <c r="D11" s="238"/>
      <c r="E11" s="63" t="s">
        <v>79</v>
      </c>
      <c r="F11" s="62">
        <f>SUM('TSE:TRE-AP'!F11)</f>
        <v>54</v>
      </c>
      <c r="G11" s="49"/>
      <c r="H11" s="49"/>
      <c r="I11" s="49"/>
      <c r="J11" s="49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  <c r="EO11" s="53"/>
      <c r="EP11" s="53"/>
      <c r="EQ11" s="53"/>
      <c r="ER11" s="53"/>
      <c r="ES11" s="53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3"/>
      <c r="FF11" s="53"/>
      <c r="FG11" s="53"/>
      <c r="FH11" s="53"/>
      <c r="FI11" s="53"/>
      <c r="FJ11" s="53"/>
      <c r="FK11" s="53"/>
      <c r="FL11" s="53"/>
      <c r="FM11" s="53"/>
      <c r="FN11" s="53"/>
      <c r="FO11" s="53"/>
      <c r="FP11" s="53"/>
      <c r="FQ11" s="53"/>
      <c r="FR11" s="53"/>
      <c r="FS11" s="53"/>
      <c r="FT11" s="53"/>
      <c r="FU11" s="53"/>
      <c r="FV11" s="53"/>
      <c r="FW11" s="53"/>
      <c r="FX11" s="53"/>
      <c r="FY11" s="53"/>
      <c r="FZ11" s="53"/>
      <c r="GA11" s="53"/>
      <c r="GB11" s="53"/>
      <c r="GC11" s="53"/>
      <c r="GD11" s="53"/>
      <c r="GE11" s="53"/>
      <c r="GF11" s="53"/>
      <c r="GG11" s="53"/>
      <c r="GH11" s="53"/>
      <c r="GI11" s="53"/>
      <c r="GJ11" s="53"/>
      <c r="GK11" s="53"/>
      <c r="GL11" s="53"/>
      <c r="GM11" s="53"/>
      <c r="GN11" s="53"/>
      <c r="GO11" s="53"/>
      <c r="GP11" s="53"/>
      <c r="GQ11" s="53"/>
      <c r="GR11" s="53"/>
      <c r="GS11" s="53"/>
      <c r="GT11" s="53"/>
      <c r="GU11" s="53"/>
      <c r="GV11" s="53"/>
      <c r="GW11" s="53"/>
      <c r="GX11" s="53"/>
      <c r="GY11" s="53"/>
      <c r="GZ11" s="53"/>
      <c r="HA11" s="53"/>
      <c r="HB11" s="53"/>
      <c r="HC11" s="53"/>
      <c r="HD11" s="53"/>
      <c r="HE11" s="53"/>
      <c r="HF11" s="53"/>
      <c r="HG11" s="53"/>
      <c r="HH11" s="53"/>
      <c r="HI11" s="53"/>
      <c r="HJ11" s="53"/>
      <c r="HK11" s="53"/>
      <c r="HL11" s="53"/>
      <c r="HM11" s="53"/>
      <c r="HN11" s="53"/>
      <c r="HO11" s="53"/>
      <c r="HP11" s="53"/>
      <c r="HQ11" s="53"/>
      <c r="HR11" s="53"/>
      <c r="HS11" s="53"/>
      <c r="HT11" s="53"/>
      <c r="HU11" s="53"/>
      <c r="HV11" s="53"/>
      <c r="HW11" s="53"/>
      <c r="HX11" s="53"/>
      <c r="HY11" s="53"/>
      <c r="HZ11" s="53"/>
    </row>
    <row r="12" spans="1:234" ht="24.75" customHeight="1">
      <c r="A12" s="49"/>
      <c r="B12" s="237"/>
      <c r="C12" s="237"/>
      <c r="D12" s="238"/>
      <c r="E12" s="63" t="s">
        <v>80</v>
      </c>
      <c r="F12" s="62">
        <f>SUM('TSE:TRE-AP'!F12)</f>
        <v>0</v>
      </c>
      <c r="G12" s="64"/>
      <c r="H12" s="64"/>
      <c r="I12" s="64"/>
      <c r="J12" s="64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  <c r="EO12" s="53"/>
      <c r="EP12" s="53"/>
      <c r="EQ12" s="53"/>
      <c r="ER12" s="53"/>
      <c r="ES12" s="53"/>
      <c r="ET12" s="53"/>
      <c r="EU12" s="53"/>
      <c r="EV12" s="53"/>
      <c r="EW12" s="53"/>
      <c r="EX12" s="53"/>
      <c r="EY12" s="53"/>
      <c r="EZ12" s="53"/>
      <c r="FA12" s="53"/>
      <c r="FB12" s="53"/>
      <c r="FC12" s="53"/>
      <c r="FD12" s="53"/>
      <c r="FE12" s="53"/>
      <c r="FF12" s="53"/>
      <c r="FG12" s="53"/>
      <c r="FH12" s="53"/>
      <c r="FI12" s="53"/>
      <c r="FJ12" s="53"/>
      <c r="FK12" s="53"/>
      <c r="FL12" s="53"/>
      <c r="FM12" s="53"/>
      <c r="FN12" s="53"/>
      <c r="FO12" s="53"/>
      <c r="FP12" s="53"/>
      <c r="FQ12" s="53"/>
      <c r="FR12" s="53"/>
      <c r="FS12" s="53"/>
      <c r="FT12" s="53"/>
      <c r="FU12" s="53"/>
      <c r="FV12" s="53"/>
      <c r="FW12" s="53"/>
      <c r="FX12" s="53"/>
      <c r="FY12" s="53"/>
      <c r="FZ12" s="53"/>
      <c r="GA12" s="53"/>
      <c r="GB12" s="53"/>
      <c r="GC12" s="53"/>
      <c r="GD12" s="53"/>
      <c r="GE12" s="53"/>
      <c r="GF12" s="53"/>
      <c r="GG12" s="53"/>
      <c r="GH12" s="53"/>
      <c r="GI12" s="53"/>
      <c r="GJ12" s="53"/>
      <c r="GK12" s="53"/>
      <c r="GL12" s="53"/>
      <c r="GM12" s="53"/>
      <c r="GN12" s="53"/>
      <c r="GO12" s="53"/>
      <c r="GP12" s="53"/>
      <c r="GQ12" s="53"/>
      <c r="GR12" s="53"/>
      <c r="GS12" s="53"/>
      <c r="GT12" s="53"/>
      <c r="GU12" s="53"/>
      <c r="GV12" s="53"/>
      <c r="GW12" s="53"/>
      <c r="GX12" s="53"/>
      <c r="GY12" s="53"/>
      <c r="GZ12" s="53"/>
      <c r="HA12" s="53"/>
      <c r="HB12" s="53"/>
      <c r="HC12" s="53"/>
      <c r="HD12" s="53"/>
      <c r="HE12" s="53"/>
      <c r="HF12" s="53"/>
      <c r="HG12" s="53"/>
      <c r="HH12" s="53"/>
      <c r="HI12" s="53"/>
      <c r="HJ12" s="53"/>
      <c r="HK12" s="53"/>
      <c r="HL12" s="53"/>
      <c r="HM12" s="53"/>
      <c r="HN12" s="53"/>
      <c r="HO12" s="53"/>
      <c r="HP12" s="53"/>
      <c r="HQ12" s="53"/>
      <c r="HR12" s="53"/>
      <c r="HS12" s="53"/>
      <c r="HT12" s="53"/>
      <c r="HU12" s="53"/>
      <c r="HV12" s="53"/>
      <c r="HW12" s="53"/>
      <c r="HX12" s="53"/>
      <c r="HY12" s="53"/>
      <c r="HZ12" s="53"/>
    </row>
    <row r="13" spans="1:234" ht="24.75" customHeight="1">
      <c r="A13" s="49"/>
      <c r="B13" s="239"/>
      <c r="C13" s="239"/>
      <c r="D13" s="240"/>
      <c r="E13" s="63" t="s">
        <v>81</v>
      </c>
      <c r="F13" s="62">
        <f>SUM('TSE:TRE-AP'!F13)</f>
        <v>2</v>
      </c>
      <c r="G13" s="64"/>
      <c r="H13" s="64"/>
      <c r="I13" s="64"/>
      <c r="J13" s="64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  <c r="FF13" s="53"/>
      <c r="FG13" s="53"/>
      <c r="FH13" s="53"/>
      <c r="FI13" s="53"/>
      <c r="FJ13" s="53"/>
      <c r="FK13" s="53"/>
      <c r="FL13" s="53"/>
      <c r="FM13" s="53"/>
      <c r="FN13" s="53"/>
      <c r="FO13" s="53"/>
      <c r="FP13" s="53"/>
      <c r="FQ13" s="53"/>
      <c r="FR13" s="53"/>
      <c r="FS13" s="53"/>
      <c r="FT13" s="53"/>
      <c r="FU13" s="53"/>
      <c r="FV13" s="53"/>
      <c r="FW13" s="53"/>
      <c r="FX13" s="53"/>
      <c r="FY13" s="53"/>
      <c r="FZ13" s="53"/>
      <c r="GA13" s="53"/>
      <c r="GB13" s="53"/>
      <c r="GC13" s="53"/>
      <c r="GD13" s="53"/>
      <c r="GE13" s="53"/>
      <c r="GF13" s="53"/>
      <c r="GG13" s="53"/>
      <c r="GH13" s="53"/>
      <c r="GI13" s="53"/>
      <c r="GJ13" s="53"/>
      <c r="GK13" s="53"/>
      <c r="GL13" s="53"/>
      <c r="GM13" s="53"/>
      <c r="GN13" s="53"/>
      <c r="GO13" s="53"/>
      <c r="GP13" s="53"/>
      <c r="GQ13" s="53"/>
      <c r="GR13" s="53"/>
      <c r="GS13" s="53"/>
      <c r="GT13" s="53"/>
      <c r="GU13" s="53"/>
      <c r="GV13" s="53"/>
      <c r="GW13" s="53"/>
      <c r="GX13" s="53"/>
      <c r="GY13" s="53"/>
      <c r="GZ13" s="53"/>
      <c r="HA13" s="53"/>
      <c r="HB13" s="53"/>
      <c r="HC13" s="53"/>
      <c r="HD13" s="53"/>
      <c r="HE13" s="53"/>
      <c r="HF13" s="53"/>
      <c r="HG13" s="53"/>
      <c r="HH13" s="53"/>
      <c r="HI13" s="53"/>
      <c r="HJ13" s="53"/>
      <c r="HK13" s="53"/>
      <c r="HL13" s="53"/>
      <c r="HM13" s="53"/>
      <c r="HN13" s="53"/>
      <c r="HO13" s="53"/>
      <c r="HP13" s="53"/>
      <c r="HQ13" s="53"/>
      <c r="HR13" s="53"/>
      <c r="HS13" s="53"/>
      <c r="HT13" s="53"/>
      <c r="HU13" s="53"/>
      <c r="HV13" s="53"/>
      <c r="HW13" s="53"/>
      <c r="HX13" s="53"/>
      <c r="HY13" s="53"/>
      <c r="HZ13" s="53"/>
    </row>
    <row r="14" spans="1:234" ht="24.75" customHeight="1">
      <c r="A14" s="49"/>
      <c r="B14" s="235" t="s">
        <v>82</v>
      </c>
      <c r="C14" s="235"/>
      <c r="D14" s="236"/>
      <c r="E14" s="63" t="s">
        <v>78</v>
      </c>
      <c r="F14" s="62">
        <f>SUM('TSE:TRE-AP'!F14)</f>
        <v>26</v>
      </c>
      <c r="G14" s="64"/>
      <c r="H14" s="64"/>
      <c r="I14" s="64"/>
      <c r="J14" s="64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  <c r="EO14" s="53"/>
      <c r="EP14" s="53"/>
      <c r="EQ14" s="53"/>
      <c r="ER14" s="53"/>
      <c r="ES14" s="53"/>
      <c r="ET14" s="53"/>
      <c r="EU14" s="53"/>
      <c r="EV14" s="53"/>
      <c r="EW14" s="53"/>
      <c r="EX14" s="53"/>
      <c r="EY14" s="53"/>
      <c r="EZ14" s="53"/>
      <c r="FA14" s="53"/>
      <c r="FB14" s="53"/>
      <c r="FC14" s="53"/>
      <c r="FD14" s="53"/>
      <c r="FE14" s="53"/>
      <c r="FF14" s="53"/>
      <c r="FG14" s="53"/>
      <c r="FH14" s="53"/>
      <c r="FI14" s="53"/>
      <c r="FJ14" s="53"/>
      <c r="FK14" s="53"/>
      <c r="FL14" s="53"/>
      <c r="FM14" s="53"/>
      <c r="FN14" s="53"/>
      <c r="FO14" s="53"/>
      <c r="FP14" s="53"/>
      <c r="FQ14" s="53"/>
      <c r="FR14" s="53"/>
      <c r="FS14" s="53"/>
      <c r="FT14" s="53"/>
      <c r="FU14" s="53"/>
      <c r="FV14" s="53"/>
      <c r="FW14" s="53"/>
      <c r="FX14" s="53"/>
      <c r="FY14" s="53"/>
      <c r="FZ14" s="53"/>
      <c r="GA14" s="53"/>
      <c r="GB14" s="53"/>
      <c r="GC14" s="53"/>
      <c r="GD14" s="53"/>
      <c r="GE14" s="53"/>
      <c r="GF14" s="53"/>
      <c r="GG14" s="53"/>
      <c r="GH14" s="53"/>
      <c r="GI14" s="53"/>
      <c r="GJ14" s="53"/>
      <c r="GK14" s="53"/>
      <c r="GL14" s="53"/>
      <c r="GM14" s="53"/>
      <c r="GN14" s="53"/>
      <c r="GO14" s="53"/>
      <c r="GP14" s="53"/>
      <c r="GQ14" s="53"/>
      <c r="GR14" s="53"/>
      <c r="GS14" s="53"/>
      <c r="GT14" s="53"/>
      <c r="GU14" s="53"/>
      <c r="GV14" s="53"/>
      <c r="GW14" s="53"/>
      <c r="GX14" s="53"/>
      <c r="GY14" s="53"/>
      <c r="GZ14" s="53"/>
      <c r="HA14" s="53"/>
      <c r="HB14" s="53"/>
      <c r="HC14" s="53"/>
      <c r="HD14" s="53"/>
      <c r="HE14" s="53"/>
      <c r="HF14" s="53"/>
      <c r="HG14" s="53"/>
      <c r="HH14" s="53"/>
      <c r="HI14" s="53"/>
      <c r="HJ14" s="53"/>
      <c r="HK14" s="53"/>
      <c r="HL14" s="53"/>
      <c r="HM14" s="53"/>
      <c r="HN14" s="53"/>
      <c r="HO14" s="53"/>
      <c r="HP14" s="53"/>
      <c r="HQ14" s="53"/>
      <c r="HR14" s="53"/>
      <c r="HS14" s="53"/>
      <c r="HT14" s="53"/>
      <c r="HU14" s="53"/>
      <c r="HV14" s="53"/>
      <c r="HW14" s="53"/>
      <c r="HX14" s="53"/>
      <c r="HY14" s="53"/>
      <c r="HZ14" s="53"/>
    </row>
    <row r="15" spans="1:234" ht="24.75" customHeight="1">
      <c r="A15" s="49"/>
      <c r="B15" s="237"/>
      <c r="C15" s="237"/>
      <c r="D15" s="238"/>
      <c r="E15" s="63" t="s">
        <v>79</v>
      </c>
      <c r="F15" s="62">
        <f>SUM('TSE:TRE-AP'!F15)</f>
        <v>26</v>
      </c>
      <c r="G15" s="64"/>
      <c r="H15" s="64"/>
      <c r="I15" s="64"/>
      <c r="J15" s="64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/>
      <c r="EY15" s="53"/>
      <c r="EZ15" s="53"/>
      <c r="FA15" s="53"/>
      <c r="FB15" s="53"/>
      <c r="FC15" s="53"/>
      <c r="FD15" s="53"/>
      <c r="FE15" s="53"/>
      <c r="FF15" s="53"/>
      <c r="FG15" s="53"/>
      <c r="FH15" s="53"/>
      <c r="FI15" s="53"/>
      <c r="FJ15" s="53"/>
      <c r="FK15" s="53"/>
      <c r="FL15" s="53"/>
      <c r="FM15" s="53"/>
      <c r="FN15" s="53"/>
      <c r="FO15" s="53"/>
      <c r="FP15" s="53"/>
      <c r="FQ15" s="53"/>
      <c r="FR15" s="53"/>
      <c r="FS15" s="53"/>
      <c r="FT15" s="53"/>
      <c r="FU15" s="53"/>
      <c r="FV15" s="53"/>
      <c r="FW15" s="53"/>
      <c r="FX15" s="53"/>
      <c r="FY15" s="53"/>
      <c r="FZ15" s="53"/>
      <c r="GA15" s="53"/>
      <c r="GB15" s="53"/>
      <c r="GC15" s="53"/>
      <c r="GD15" s="53"/>
      <c r="GE15" s="53"/>
      <c r="GF15" s="53"/>
      <c r="GG15" s="53"/>
      <c r="GH15" s="53"/>
      <c r="GI15" s="53"/>
      <c r="GJ15" s="53"/>
      <c r="GK15" s="53"/>
      <c r="GL15" s="53"/>
      <c r="GM15" s="53"/>
      <c r="GN15" s="53"/>
      <c r="GO15" s="53"/>
      <c r="GP15" s="53"/>
      <c r="GQ15" s="53"/>
      <c r="GR15" s="53"/>
      <c r="GS15" s="53"/>
      <c r="GT15" s="53"/>
      <c r="GU15" s="53"/>
      <c r="GV15" s="53"/>
      <c r="GW15" s="53"/>
      <c r="GX15" s="53"/>
      <c r="GY15" s="53"/>
      <c r="GZ15" s="53"/>
      <c r="HA15" s="53"/>
      <c r="HB15" s="53"/>
      <c r="HC15" s="53"/>
      <c r="HD15" s="53"/>
      <c r="HE15" s="53"/>
      <c r="HF15" s="53"/>
      <c r="HG15" s="53"/>
      <c r="HH15" s="53"/>
      <c r="HI15" s="53"/>
      <c r="HJ15" s="53"/>
      <c r="HK15" s="53"/>
      <c r="HL15" s="53"/>
      <c r="HM15" s="53"/>
      <c r="HN15" s="53"/>
      <c r="HO15" s="53"/>
      <c r="HP15" s="53"/>
      <c r="HQ15" s="53"/>
      <c r="HR15" s="53"/>
      <c r="HS15" s="53"/>
      <c r="HT15" s="53"/>
      <c r="HU15" s="53"/>
      <c r="HV15" s="53"/>
      <c r="HW15" s="53"/>
      <c r="HX15" s="53"/>
      <c r="HY15" s="53"/>
      <c r="HZ15" s="53"/>
    </row>
    <row r="16" spans="1:234" ht="24.75" customHeight="1">
      <c r="A16" s="49"/>
      <c r="B16" s="237"/>
      <c r="C16" s="237"/>
      <c r="D16" s="238"/>
      <c r="E16" s="63" t="s">
        <v>80</v>
      </c>
      <c r="F16" s="62">
        <f>SUM('TSE:TRE-AP'!F16)</f>
        <v>0</v>
      </c>
      <c r="G16" s="64"/>
      <c r="H16" s="64"/>
      <c r="I16" s="64"/>
      <c r="J16" s="64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/>
      <c r="ES16" s="53"/>
      <c r="ET16" s="53"/>
      <c r="EU16" s="53"/>
      <c r="EV16" s="53"/>
      <c r="EW16" s="53"/>
      <c r="EX16" s="53"/>
      <c r="EY16" s="53"/>
      <c r="EZ16" s="53"/>
      <c r="FA16" s="53"/>
      <c r="FB16" s="53"/>
      <c r="FC16" s="53"/>
      <c r="FD16" s="53"/>
      <c r="FE16" s="53"/>
      <c r="FF16" s="53"/>
      <c r="FG16" s="53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3"/>
      <c r="GA16" s="53"/>
      <c r="GB16" s="53"/>
      <c r="GC16" s="53"/>
      <c r="GD16" s="53"/>
      <c r="GE16" s="53"/>
      <c r="GF16" s="53"/>
      <c r="GG16" s="53"/>
      <c r="GH16" s="53"/>
      <c r="GI16" s="53"/>
      <c r="GJ16" s="53"/>
      <c r="GK16" s="53"/>
      <c r="GL16" s="53"/>
      <c r="GM16" s="53"/>
      <c r="GN16" s="53"/>
      <c r="GO16" s="53"/>
      <c r="GP16" s="53"/>
      <c r="GQ16" s="53"/>
      <c r="GR16" s="53"/>
      <c r="GS16" s="53"/>
      <c r="GT16" s="53"/>
      <c r="GU16" s="53"/>
      <c r="GV16" s="53"/>
      <c r="GW16" s="53"/>
      <c r="GX16" s="53"/>
      <c r="GY16" s="53"/>
      <c r="GZ16" s="53"/>
      <c r="HA16" s="53"/>
      <c r="HB16" s="53"/>
      <c r="HC16" s="53"/>
      <c r="HD16" s="53"/>
      <c r="HE16" s="53"/>
      <c r="HF16" s="53"/>
      <c r="HG16" s="53"/>
      <c r="HH16" s="53"/>
      <c r="HI16" s="53"/>
      <c r="HJ16" s="53"/>
      <c r="HK16" s="53"/>
      <c r="HL16" s="53"/>
      <c r="HM16" s="53"/>
      <c r="HN16" s="53"/>
      <c r="HO16" s="53"/>
      <c r="HP16" s="53"/>
      <c r="HQ16" s="53"/>
      <c r="HR16" s="53"/>
      <c r="HS16" s="53"/>
      <c r="HT16" s="53"/>
      <c r="HU16" s="53"/>
      <c r="HV16" s="53"/>
      <c r="HW16" s="53"/>
      <c r="HX16" s="53"/>
      <c r="HY16" s="53"/>
      <c r="HZ16" s="53"/>
    </row>
    <row r="17" spans="1:234" ht="24.75" customHeight="1">
      <c r="A17" s="49"/>
      <c r="B17" s="239"/>
      <c r="C17" s="239"/>
      <c r="D17" s="240"/>
      <c r="E17" s="63" t="s">
        <v>81</v>
      </c>
      <c r="F17" s="62">
        <f>SUM('TSE:TRE-AP'!F17)</f>
        <v>5</v>
      </c>
      <c r="G17" s="49"/>
      <c r="H17" s="49"/>
      <c r="I17" s="49"/>
      <c r="J17" s="49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  <c r="EO17" s="53"/>
      <c r="EP17" s="53"/>
      <c r="EQ17" s="53"/>
      <c r="ER17" s="53"/>
      <c r="ES17" s="53"/>
      <c r="ET17" s="53"/>
      <c r="EU17" s="53"/>
      <c r="EV17" s="53"/>
      <c r="EW17" s="53"/>
      <c r="EX17" s="53"/>
      <c r="EY17" s="53"/>
      <c r="EZ17" s="53"/>
      <c r="FA17" s="53"/>
      <c r="FB17" s="53"/>
      <c r="FC17" s="53"/>
      <c r="FD17" s="53"/>
      <c r="FE17" s="53"/>
      <c r="FF17" s="53"/>
      <c r="FG17" s="53"/>
      <c r="FH17" s="53"/>
      <c r="FI17" s="53"/>
      <c r="FJ17" s="53"/>
      <c r="FK17" s="53"/>
      <c r="FL17" s="53"/>
      <c r="FM17" s="53"/>
      <c r="FN17" s="53"/>
      <c r="FO17" s="53"/>
      <c r="FP17" s="53"/>
      <c r="FQ17" s="53"/>
      <c r="FR17" s="53"/>
      <c r="FS17" s="53"/>
      <c r="FT17" s="53"/>
      <c r="FU17" s="53"/>
      <c r="FV17" s="53"/>
      <c r="FW17" s="53"/>
      <c r="FX17" s="53"/>
      <c r="FY17" s="53"/>
      <c r="FZ17" s="53"/>
      <c r="GA17" s="53"/>
      <c r="GB17" s="53"/>
      <c r="GC17" s="53"/>
      <c r="GD17" s="53"/>
      <c r="GE17" s="53"/>
      <c r="GF17" s="53"/>
      <c r="GG17" s="53"/>
      <c r="GH17" s="53"/>
      <c r="GI17" s="53"/>
      <c r="GJ17" s="53"/>
      <c r="GK17" s="53"/>
      <c r="GL17" s="53"/>
      <c r="GM17" s="53"/>
      <c r="GN17" s="53"/>
      <c r="GO17" s="53"/>
      <c r="GP17" s="53"/>
      <c r="GQ17" s="53"/>
      <c r="GR17" s="53"/>
      <c r="GS17" s="53"/>
      <c r="GT17" s="53"/>
      <c r="GU17" s="53"/>
      <c r="GV17" s="53"/>
      <c r="GW17" s="53"/>
      <c r="GX17" s="53"/>
      <c r="GY17" s="53"/>
      <c r="GZ17" s="53"/>
      <c r="HA17" s="53"/>
      <c r="HB17" s="53"/>
      <c r="HC17" s="53"/>
      <c r="HD17" s="53"/>
      <c r="HE17" s="53"/>
      <c r="HF17" s="53"/>
      <c r="HG17" s="53"/>
      <c r="HH17" s="53"/>
      <c r="HI17" s="53"/>
      <c r="HJ17" s="53"/>
      <c r="HK17" s="53"/>
      <c r="HL17" s="53"/>
      <c r="HM17" s="53"/>
      <c r="HN17" s="53"/>
      <c r="HO17" s="53"/>
      <c r="HP17" s="53"/>
      <c r="HQ17" s="53"/>
      <c r="HR17" s="53"/>
      <c r="HS17" s="53"/>
      <c r="HT17" s="53"/>
      <c r="HU17" s="53"/>
      <c r="HV17" s="53"/>
      <c r="HW17" s="53"/>
      <c r="HX17" s="53"/>
      <c r="HY17" s="53"/>
      <c r="HZ17" s="53"/>
    </row>
    <row r="18" spans="1:234" ht="24.75" customHeight="1">
      <c r="A18" s="49"/>
      <c r="B18" s="241" t="s">
        <v>83</v>
      </c>
      <c r="C18" s="242"/>
      <c r="D18" s="242"/>
      <c r="E18" s="63" t="s">
        <v>81</v>
      </c>
      <c r="F18" s="62">
        <f>SUM('TSE:TRE-AP'!F18)</f>
        <v>0</v>
      </c>
      <c r="G18" s="49"/>
      <c r="H18" s="49"/>
      <c r="I18" s="49"/>
      <c r="J18" s="49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  <c r="EO18" s="53"/>
      <c r="EP18" s="53"/>
      <c r="EQ18" s="53"/>
      <c r="ER18" s="53"/>
      <c r="ES18" s="53"/>
      <c r="ET18" s="53"/>
      <c r="EU18" s="53"/>
      <c r="EV18" s="53"/>
      <c r="EW18" s="53"/>
      <c r="EX18" s="53"/>
      <c r="EY18" s="53"/>
      <c r="EZ18" s="53"/>
      <c r="FA18" s="53"/>
      <c r="FB18" s="53"/>
      <c r="FC18" s="53"/>
      <c r="FD18" s="53"/>
      <c r="FE18" s="53"/>
      <c r="FF18" s="53"/>
      <c r="FG18" s="53"/>
      <c r="FH18" s="53"/>
      <c r="FI18" s="53"/>
      <c r="FJ18" s="53"/>
      <c r="FK18" s="53"/>
      <c r="FL18" s="53"/>
      <c r="FM18" s="53"/>
      <c r="FN18" s="53"/>
      <c r="FO18" s="53"/>
      <c r="FP18" s="53"/>
      <c r="FQ18" s="53"/>
      <c r="FR18" s="53"/>
      <c r="FS18" s="53"/>
      <c r="FT18" s="53"/>
      <c r="FU18" s="53"/>
      <c r="FV18" s="53"/>
      <c r="FW18" s="53"/>
      <c r="FX18" s="53"/>
      <c r="FY18" s="53"/>
      <c r="FZ18" s="53"/>
      <c r="GA18" s="53"/>
      <c r="GB18" s="53"/>
      <c r="GC18" s="53"/>
      <c r="GD18" s="53"/>
      <c r="GE18" s="53"/>
      <c r="GF18" s="53"/>
      <c r="GG18" s="53"/>
      <c r="GH18" s="53"/>
      <c r="GI18" s="53"/>
      <c r="GJ18" s="53"/>
      <c r="GK18" s="53"/>
      <c r="GL18" s="53"/>
      <c r="GM18" s="53"/>
      <c r="GN18" s="53"/>
      <c r="GO18" s="53"/>
      <c r="GP18" s="53"/>
      <c r="GQ18" s="53"/>
      <c r="GR18" s="53"/>
      <c r="GS18" s="53"/>
      <c r="GT18" s="53"/>
      <c r="GU18" s="53"/>
      <c r="GV18" s="53"/>
      <c r="GW18" s="53"/>
      <c r="GX18" s="53"/>
      <c r="GY18" s="53"/>
      <c r="GZ18" s="53"/>
      <c r="HA18" s="53"/>
      <c r="HB18" s="53"/>
      <c r="HC18" s="53"/>
      <c r="HD18" s="53"/>
      <c r="HE18" s="53"/>
      <c r="HF18" s="53"/>
      <c r="HG18" s="53"/>
      <c r="HH18" s="53"/>
      <c r="HI18" s="53"/>
      <c r="HJ18" s="53"/>
      <c r="HK18" s="53"/>
      <c r="HL18" s="53"/>
      <c r="HM18" s="53"/>
      <c r="HN18" s="53"/>
      <c r="HO18" s="53"/>
      <c r="HP18" s="53"/>
      <c r="HQ18" s="53"/>
      <c r="HR18" s="53"/>
      <c r="HS18" s="53"/>
      <c r="HT18" s="53"/>
      <c r="HU18" s="53"/>
      <c r="HV18" s="53"/>
      <c r="HW18" s="53"/>
      <c r="HX18" s="53"/>
      <c r="HY18" s="53"/>
      <c r="HZ18" s="53"/>
    </row>
    <row r="19" spans="1:234" ht="24.75" customHeight="1">
      <c r="A19" s="49"/>
      <c r="B19" s="241" t="s">
        <v>84</v>
      </c>
      <c r="C19" s="242"/>
      <c r="D19" s="242"/>
      <c r="E19" s="63" t="s">
        <v>81</v>
      </c>
      <c r="F19" s="62">
        <f>SUM('TSE:TRE-AP'!F19)</f>
        <v>0</v>
      </c>
      <c r="G19" s="49"/>
      <c r="H19" s="49"/>
      <c r="I19" s="49"/>
      <c r="J19" s="49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  <c r="EL19" s="53"/>
      <c r="EM19" s="53"/>
      <c r="EN19" s="53"/>
      <c r="EO19" s="53"/>
      <c r="EP19" s="53"/>
      <c r="EQ19" s="53"/>
      <c r="ER19" s="53"/>
      <c r="ES19" s="53"/>
      <c r="ET19" s="53"/>
      <c r="EU19" s="53"/>
      <c r="EV19" s="53"/>
      <c r="EW19" s="53"/>
      <c r="EX19" s="53"/>
      <c r="EY19" s="53"/>
      <c r="EZ19" s="53"/>
      <c r="FA19" s="53"/>
      <c r="FB19" s="53"/>
      <c r="FC19" s="53"/>
      <c r="FD19" s="53"/>
      <c r="FE19" s="53"/>
      <c r="FF19" s="53"/>
      <c r="FG19" s="53"/>
      <c r="FH19" s="53"/>
      <c r="FI19" s="53"/>
      <c r="FJ19" s="53"/>
      <c r="FK19" s="53"/>
      <c r="FL19" s="53"/>
      <c r="FM19" s="53"/>
      <c r="FN19" s="53"/>
      <c r="FO19" s="53"/>
      <c r="FP19" s="53"/>
      <c r="FQ19" s="53"/>
      <c r="FR19" s="53"/>
      <c r="FS19" s="53"/>
      <c r="FT19" s="53"/>
      <c r="FU19" s="53"/>
      <c r="FV19" s="53"/>
      <c r="FW19" s="53"/>
      <c r="FX19" s="53"/>
      <c r="FY19" s="53"/>
      <c r="FZ19" s="53"/>
      <c r="GA19" s="53"/>
      <c r="GB19" s="53"/>
      <c r="GC19" s="53"/>
      <c r="GD19" s="53"/>
      <c r="GE19" s="53"/>
      <c r="GF19" s="53"/>
      <c r="GG19" s="53"/>
      <c r="GH19" s="53"/>
      <c r="GI19" s="53"/>
      <c r="GJ19" s="53"/>
      <c r="GK19" s="53"/>
      <c r="GL19" s="53"/>
      <c r="GM19" s="53"/>
      <c r="GN19" s="53"/>
      <c r="GO19" s="53"/>
      <c r="GP19" s="53"/>
      <c r="GQ19" s="53"/>
      <c r="GR19" s="53"/>
      <c r="GS19" s="53"/>
      <c r="GT19" s="53"/>
      <c r="GU19" s="53"/>
      <c r="GV19" s="53"/>
      <c r="GW19" s="53"/>
      <c r="GX19" s="53"/>
      <c r="GY19" s="53"/>
      <c r="GZ19" s="53"/>
      <c r="HA19" s="53"/>
      <c r="HB19" s="53"/>
      <c r="HC19" s="53"/>
      <c r="HD19" s="53"/>
      <c r="HE19" s="53"/>
      <c r="HF19" s="53"/>
      <c r="HG19" s="53"/>
      <c r="HH19" s="53"/>
      <c r="HI19" s="53"/>
      <c r="HJ19" s="53"/>
      <c r="HK19" s="53"/>
      <c r="HL19" s="53"/>
      <c r="HM19" s="53"/>
      <c r="HN19" s="53"/>
      <c r="HO19" s="53"/>
      <c r="HP19" s="53"/>
      <c r="HQ19" s="53"/>
      <c r="HR19" s="53"/>
      <c r="HS19" s="53"/>
      <c r="HT19" s="53"/>
      <c r="HU19" s="53"/>
      <c r="HV19" s="53"/>
      <c r="HW19" s="53"/>
      <c r="HX19" s="53"/>
      <c r="HY19" s="53"/>
      <c r="HZ19" s="53"/>
    </row>
    <row r="20" spans="1:234" ht="24.75" customHeight="1">
      <c r="A20" s="49"/>
      <c r="B20" s="231" t="s">
        <v>85</v>
      </c>
      <c r="C20" s="235"/>
      <c r="D20" s="236"/>
      <c r="E20" s="63" t="s">
        <v>78</v>
      </c>
      <c r="F20" s="62">
        <f>SUM('TSE:TRE-AP'!F20)</f>
        <v>54</v>
      </c>
      <c r="G20" s="49"/>
      <c r="H20" s="49"/>
      <c r="I20" s="49"/>
      <c r="J20" s="49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  <c r="EO20" s="53"/>
      <c r="EP20" s="53"/>
      <c r="EQ20" s="53"/>
      <c r="ER20" s="53"/>
      <c r="ES20" s="53"/>
      <c r="ET20" s="53"/>
      <c r="EU20" s="53"/>
      <c r="EV20" s="53"/>
      <c r="EW20" s="53"/>
      <c r="EX20" s="53"/>
      <c r="EY20" s="53"/>
      <c r="EZ20" s="53"/>
      <c r="FA20" s="53"/>
      <c r="FB20" s="53"/>
      <c r="FC20" s="53"/>
      <c r="FD20" s="53"/>
      <c r="FE20" s="53"/>
      <c r="FF20" s="53"/>
      <c r="FG20" s="53"/>
      <c r="FH20" s="53"/>
      <c r="FI20" s="53"/>
      <c r="FJ20" s="53"/>
      <c r="FK20" s="53"/>
      <c r="FL20" s="53"/>
      <c r="FM20" s="53"/>
      <c r="FN20" s="53"/>
      <c r="FO20" s="53"/>
      <c r="FP20" s="53"/>
      <c r="FQ20" s="53"/>
      <c r="FR20" s="53"/>
      <c r="FS20" s="53"/>
      <c r="FT20" s="53"/>
      <c r="FU20" s="53"/>
      <c r="FV20" s="53"/>
      <c r="FW20" s="53"/>
      <c r="FX20" s="53"/>
      <c r="FY20" s="53"/>
      <c r="FZ20" s="53"/>
      <c r="GA20" s="53"/>
      <c r="GB20" s="53"/>
      <c r="GC20" s="53"/>
      <c r="GD20" s="53"/>
      <c r="GE20" s="53"/>
      <c r="GF20" s="53"/>
      <c r="GG20" s="53"/>
      <c r="GH20" s="53"/>
      <c r="GI20" s="53"/>
      <c r="GJ20" s="53"/>
      <c r="GK20" s="53"/>
      <c r="GL20" s="53"/>
      <c r="GM20" s="53"/>
      <c r="GN20" s="53"/>
      <c r="GO20" s="53"/>
      <c r="GP20" s="53"/>
      <c r="GQ20" s="53"/>
      <c r="GR20" s="53"/>
      <c r="GS20" s="53"/>
      <c r="GT20" s="53"/>
      <c r="GU20" s="53"/>
      <c r="GV20" s="53"/>
      <c r="GW20" s="53"/>
      <c r="GX20" s="53"/>
      <c r="GY20" s="53"/>
      <c r="GZ20" s="53"/>
      <c r="HA20" s="53"/>
      <c r="HB20" s="53"/>
      <c r="HC20" s="53"/>
      <c r="HD20" s="53"/>
      <c r="HE20" s="53"/>
      <c r="HF20" s="53"/>
      <c r="HG20" s="53"/>
      <c r="HH20" s="53"/>
      <c r="HI20" s="53"/>
      <c r="HJ20" s="53"/>
      <c r="HK20" s="53"/>
      <c r="HL20" s="53"/>
      <c r="HM20" s="53"/>
      <c r="HN20" s="53"/>
      <c r="HO20" s="53"/>
      <c r="HP20" s="53"/>
      <c r="HQ20" s="53"/>
      <c r="HR20" s="53"/>
      <c r="HS20" s="53"/>
      <c r="HT20" s="53"/>
      <c r="HU20" s="53"/>
      <c r="HV20" s="53"/>
      <c r="HW20" s="53"/>
      <c r="HX20" s="53"/>
      <c r="HY20" s="53"/>
      <c r="HZ20" s="53"/>
    </row>
    <row r="21" spans="1:234" ht="24.75" customHeight="1">
      <c r="A21" s="49"/>
      <c r="B21" s="237"/>
      <c r="C21" s="237"/>
      <c r="D21" s="238"/>
      <c r="E21" s="63" t="s">
        <v>86</v>
      </c>
      <c r="F21" s="62">
        <f>SUM('TSE:TRE-AP'!F21)</f>
        <v>51</v>
      </c>
      <c r="G21" s="49"/>
      <c r="H21" s="49"/>
      <c r="I21" s="49"/>
      <c r="J21" s="49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53"/>
      <c r="EI21" s="53"/>
      <c r="EJ21" s="53"/>
      <c r="EK21" s="53"/>
      <c r="EL21" s="53"/>
      <c r="EM21" s="53"/>
      <c r="EN21" s="53"/>
      <c r="EO21" s="53"/>
      <c r="EP21" s="53"/>
      <c r="EQ21" s="53"/>
      <c r="ER21" s="53"/>
      <c r="ES21" s="53"/>
      <c r="ET21" s="53"/>
      <c r="EU21" s="53"/>
      <c r="EV21" s="53"/>
      <c r="EW21" s="53"/>
      <c r="EX21" s="53"/>
      <c r="EY21" s="53"/>
      <c r="EZ21" s="53"/>
      <c r="FA21" s="53"/>
      <c r="FB21" s="53"/>
      <c r="FC21" s="53"/>
      <c r="FD21" s="53"/>
      <c r="FE21" s="53"/>
      <c r="FF21" s="53"/>
      <c r="FG21" s="53"/>
      <c r="FH21" s="53"/>
      <c r="FI21" s="53"/>
      <c r="FJ21" s="53"/>
      <c r="FK21" s="53"/>
      <c r="FL21" s="53"/>
      <c r="FM21" s="53"/>
      <c r="FN21" s="53"/>
      <c r="FO21" s="53"/>
      <c r="FP21" s="53"/>
      <c r="FQ21" s="53"/>
      <c r="FR21" s="53"/>
      <c r="FS21" s="53"/>
      <c r="FT21" s="53"/>
      <c r="FU21" s="53"/>
      <c r="FV21" s="53"/>
      <c r="FW21" s="53"/>
      <c r="FX21" s="53"/>
      <c r="FY21" s="53"/>
      <c r="FZ21" s="53"/>
      <c r="GA21" s="53"/>
      <c r="GB21" s="53"/>
      <c r="GC21" s="53"/>
      <c r="GD21" s="53"/>
      <c r="GE21" s="53"/>
      <c r="GF21" s="53"/>
      <c r="GG21" s="53"/>
      <c r="GH21" s="53"/>
      <c r="GI21" s="53"/>
      <c r="GJ21" s="53"/>
      <c r="GK21" s="53"/>
      <c r="GL21" s="53"/>
      <c r="GM21" s="53"/>
      <c r="GN21" s="53"/>
      <c r="GO21" s="53"/>
      <c r="GP21" s="53"/>
      <c r="GQ21" s="53"/>
      <c r="GR21" s="53"/>
      <c r="GS21" s="53"/>
      <c r="GT21" s="53"/>
      <c r="GU21" s="53"/>
      <c r="GV21" s="53"/>
      <c r="GW21" s="53"/>
      <c r="GX21" s="53"/>
      <c r="GY21" s="53"/>
      <c r="GZ21" s="53"/>
      <c r="HA21" s="53"/>
      <c r="HB21" s="53"/>
      <c r="HC21" s="53"/>
      <c r="HD21" s="53"/>
      <c r="HE21" s="53"/>
      <c r="HF21" s="53"/>
      <c r="HG21" s="53"/>
      <c r="HH21" s="53"/>
      <c r="HI21" s="53"/>
      <c r="HJ21" s="53"/>
      <c r="HK21" s="53"/>
      <c r="HL21" s="53"/>
      <c r="HM21" s="53"/>
      <c r="HN21" s="53"/>
      <c r="HO21" s="53"/>
      <c r="HP21" s="53"/>
      <c r="HQ21" s="53"/>
      <c r="HR21" s="53"/>
      <c r="HS21" s="53"/>
      <c r="HT21" s="53"/>
      <c r="HU21" s="53"/>
      <c r="HV21" s="53"/>
      <c r="HW21" s="53"/>
      <c r="HX21" s="53"/>
      <c r="HY21" s="53"/>
      <c r="HZ21" s="53"/>
    </row>
    <row r="22" spans="1:234" ht="24.75" customHeight="1">
      <c r="A22" s="49"/>
      <c r="B22" s="237"/>
      <c r="C22" s="237"/>
      <c r="D22" s="238"/>
      <c r="E22" s="63" t="s">
        <v>87</v>
      </c>
      <c r="F22" s="62">
        <f>SUM('TSE:TRE-AP'!F22)</f>
        <v>2543</v>
      </c>
      <c r="G22" s="49"/>
      <c r="H22" s="49"/>
      <c r="I22" s="49"/>
      <c r="J22" s="49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3"/>
      <c r="EI22" s="53"/>
      <c r="EJ22" s="53"/>
      <c r="EK22" s="53"/>
      <c r="EL22" s="53"/>
      <c r="EM22" s="53"/>
      <c r="EN22" s="53"/>
      <c r="EO22" s="53"/>
      <c r="EP22" s="53"/>
      <c r="EQ22" s="53"/>
      <c r="ER22" s="53"/>
      <c r="ES22" s="53"/>
      <c r="ET22" s="53"/>
      <c r="EU22" s="53"/>
      <c r="EV22" s="53"/>
      <c r="EW22" s="53"/>
      <c r="EX22" s="53"/>
      <c r="EY22" s="53"/>
      <c r="EZ22" s="53"/>
      <c r="FA22" s="53"/>
      <c r="FB22" s="53"/>
      <c r="FC22" s="53"/>
      <c r="FD22" s="53"/>
      <c r="FE22" s="53"/>
      <c r="FF22" s="53"/>
      <c r="FG22" s="53"/>
      <c r="FH22" s="53"/>
      <c r="FI22" s="53"/>
      <c r="FJ22" s="53"/>
      <c r="FK22" s="53"/>
      <c r="FL22" s="53"/>
      <c r="FM22" s="53"/>
      <c r="FN22" s="53"/>
      <c r="FO22" s="53"/>
      <c r="FP22" s="53"/>
      <c r="FQ22" s="53"/>
      <c r="FR22" s="53"/>
      <c r="FS22" s="53"/>
      <c r="FT22" s="53"/>
      <c r="FU22" s="53"/>
      <c r="FV22" s="53"/>
      <c r="FW22" s="53"/>
      <c r="FX22" s="53"/>
      <c r="FY22" s="53"/>
      <c r="FZ22" s="53"/>
      <c r="GA22" s="53"/>
      <c r="GB22" s="53"/>
      <c r="GC22" s="53"/>
      <c r="GD22" s="53"/>
      <c r="GE22" s="53"/>
      <c r="GF22" s="53"/>
      <c r="GG22" s="53"/>
      <c r="GH22" s="53"/>
      <c r="GI22" s="53"/>
      <c r="GJ22" s="53"/>
      <c r="GK22" s="53"/>
      <c r="GL22" s="53"/>
      <c r="GM22" s="53"/>
      <c r="GN22" s="53"/>
      <c r="GO22" s="53"/>
      <c r="GP22" s="53"/>
      <c r="GQ22" s="53"/>
      <c r="GR22" s="53"/>
      <c r="GS22" s="53"/>
      <c r="GT22" s="53"/>
      <c r="GU22" s="53"/>
      <c r="GV22" s="53"/>
      <c r="GW22" s="53"/>
      <c r="GX22" s="53"/>
      <c r="GY22" s="53"/>
      <c r="GZ22" s="53"/>
      <c r="HA22" s="53"/>
      <c r="HB22" s="53"/>
      <c r="HC22" s="53"/>
      <c r="HD22" s="53"/>
      <c r="HE22" s="53"/>
      <c r="HF22" s="53"/>
      <c r="HG22" s="53"/>
      <c r="HH22" s="53"/>
      <c r="HI22" s="53"/>
      <c r="HJ22" s="53"/>
      <c r="HK22" s="53"/>
      <c r="HL22" s="53"/>
      <c r="HM22" s="53"/>
      <c r="HN22" s="53"/>
      <c r="HO22" s="53"/>
      <c r="HP22" s="53"/>
      <c r="HQ22" s="53"/>
      <c r="HR22" s="53"/>
      <c r="HS22" s="53"/>
      <c r="HT22" s="53"/>
      <c r="HU22" s="53"/>
      <c r="HV22" s="53"/>
      <c r="HW22" s="53"/>
      <c r="HX22" s="53"/>
      <c r="HY22" s="53"/>
      <c r="HZ22" s="53"/>
    </row>
    <row r="23" spans="1:234" ht="24.75" customHeight="1">
      <c r="A23" s="49"/>
      <c r="B23" s="237"/>
      <c r="C23" s="237"/>
      <c r="D23" s="238"/>
      <c r="E23" s="63" t="s">
        <v>88</v>
      </c>
      <c r="F23" s="62">
        <f>SUM('TSE:TRE-AP'!F23)</f>
        <v>68</v>
      </c>
      <c r="G23" s="49"/>
      <c r="H23" s="49"/>
      <c r="I23" s="49"/>
      <c r="J23" s="49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  <c r="GR23" s="53"/>
      <c r="GS23" s="53"/>
      <c r="GT23" s="53"/>
      <c r="GU23" s="53"/>
      <c r="GV23" s="53"/>
      <c r="GW23" s="53"/>
      <c r="GX23" s="53"/>
      <c r="GY23" s="53"/>
      <c r="GZ23" s="53"/>
      <c r="HA23" s="53"/>
      <c r="HB23" s="53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53"/>
      <c r="HQ23" s="53"/>
      <c r="HR23" s="53"/>
      <c r="HS23" s="53"/>
      <c r="HT23" s="53"/>
      <c r="HU23" s="53"/>
      <c r="HV23" s="53"/>
      <c r="HW23" s="53"/>
      <c r="HX23" s="53"/>
      <c r="HY23" s="53"/>
      <c r="HZ23" s="53"/>
    </row>
    <row r="24" spans="1:234" ht="24.75" customHeight="1">
      <c r="A24" s="49"/>
      <c r="B24" s="237"/>
      <c r="C24" s="237"/>
      <c r="D24" s="238"/>
      <c r="E24" s="63" t="s">
        <v>80</v>
      </c>
      <c r="F24" s="62">
        <f>SUM('TSE:TRE-AP'!F24)</f>
        <v>25</v>
      </c>
      <c r="G24" s="49"/>
      <c r="H24" s="49"/>
      <c r="I24" s="49"/>
      <c r="J24" s="49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  <c r="EO24" s="53"/>
      <c r="EP24" s="53"/>
      <c r="EQ24" s="53"/>
      <c r="ER24" s="53"/>
      <c r="ES24" s="53"/>
      <c r="ET24" s="53"/>
      <c r="EU24" s="53"/>
      <c r="EV24" s="53"/>
      <c r="EW24" s="53"/>
      <c r="EX24" s="53"/>
      <c r="EY24" s="53"/>
      <c r="EZ24" s="53"/>
      <c r="FA24" s="53"/>
      <c r="FB24" s="53"/>
      <c r="FC24" s="53"/>
      <c r="FD24" s="53"/>
      <c r="FE24" s="53"/>
      <c r="FF24" s="53"/>
      <c r="FG24" s="53"/>
      <c r="FH24" s="53"/>
      <c r="FI24" s="53"/>
      <c r="FJ24" s="53"/>
      <c r="FK24" s="53"/>
      <c r="FL24" s="53"/>
      <c r="FM24" s="53"/>
      <c r="FN24" s="53"/>
      <c r="FO24" s="53"/>
      <c r="FP24" s="53"/>
      <c r="FQ24" s="53"/>
      <c r="FR24" s="53"/>
      <c r="FS24" s="53"/>
      <c r="FT24" s="53"/>
      <c r="FU24" s="53"/>
      <c r="FV24" s="53"/>
      <c r="FW24" s="53"/>
      <c r="FX24" s="53"/>
      <c r="FY24" s="53"/>
      <c r="FZ24" s="53"/>
      <c r="GA24" s="53"/>
      <c r="GB24" s="53"/>
      <c r="GC24" s="53"/>
      <c r="GD24" s="53"/>
      <c r="GE24" s="53"/>
      <c r="GF24" s="53"/>
      <c r="GG24" s="53"/>
      <c r="GH24" s="53"/>
      <c r="GI24" s="53"/>
      <c r="GJ24" s="53"/>
      <c r="GK24" s="53"/>
      <c r="GL24" s="53"/>
      <c r="GM24" s="53"/>
      <c r="GN24" s="53"/>
      <c r="GO24" s="53"/>
      <c r="GP24" s="53"/>
      <c r="GQ24" s="53"/>
      <c r="GR24" s="53"/>
      <c r="GS24" s="53"/>
      <c r="GT24" s="53"/>
      <c r="GU24" s="53"/>
      <c r="GV24" s="53"/>
      <c r="GW24" s="53"/>
      <c r="GX24" s="53"/>
      <c r="GY24" s="53"/>
      <c r="GZ24" s="53"/>
      <c r="HA24" s="53"/>
      <c r="HB24" s="53"/>
      <c r="HC24" s="53"/>
      <c r="HD24" s="53"/>
      <c r="HE24" s="53"/>
      <c r="HF24" s="53"/>
      <c r="HG24" s="53"/>
      <c r="HH24" s="53"/>
      <c r="HI24" s="53"/>
      <c r="HJ24" s="53"/>
      <c r="HK24" s="53"/>
      <c r="HL24" s="53"/>
      <c r="HM24" s="53"/>
      <c r="HN24" s="53"/>
      <c r="HO24" s="53"/>
      <c r="HP24" s="53"/>
      <c r="HQ24" s="53"/>
      <c r="HR24" s="53"/>
      <c r="HS24" s="53"/>
      <c r="HT24" s="53"/>
      <c r="HU24" s="53"/>
      <c r="HV24" s="53"/>
      <c r="HW24" s="53"/>
      <c r="HX24" s="53"/>
      <c r="HY24" s="53"/>
      <c r="HZ24" s="53"/>
    </row>
    <row r="25" spans="1:234" ht="24.75" customHeight="1">
      <c r="A25" s="49"/>
      <c r="B25" s="237"/>
      <c r="C25" s="237"/>
      <c r="D25" s="238"/>
      <c r="E25" s="63" t="s">
        <v>81</v>
      </c>
      <c r="F25" s="62">
        <f>SUM('TSE:TRE-AP'!F25)</f>
        <v>33</v>
      </c>
      <c r="G25" s="49"/>
      <c r="H25" s="49"/>
      <c r="I25" s="49"/>
      <c r="J25" s="49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  <c r="DB25" s="53"/>
      <c r="DC25" s="53"/>
      <c r="DD25" s="53"/>
      <c r="DE25" s="53"/>
      <c r="DF25" s="53"/>
      <c r="DG25" s="53"/>
      <c r="DH25" s="53"/>
      <c r="DI25" s="53"/>
      <c r="DJ25" s="53"/>
      <c r="DK25" s="53"/>
      <c r="DL25" s="53"/>
      <c r="DM25" s="53"/>
      <c r="DN25" s="53"/>
      <c r="DO25" s="53"/>
      <c r="DP25" s="53"/>
      <c r="DQ25" s="53"/>
      <c r="DR25" s="53"/>
      <c r="DS25" s="53"/>
      <c r="DT25" s="53"/>
      <c r="DU25" s="53"/>
      <c r="DV25" s="53"/>
      <c r="DW25" s="53"/>
      <c r="DX25" s="53"/>
      <c r="DY25" s="53"/>
      <c r="DZ25" s="53"/>
      <c r="EA25" s="53"/>
      <c r="EB25" s="53"/>
      <c r="EC25" s="53"/>
      <c r="ED25" s="53"/>
      <c r="EE25" s="53"/>
      <c r="EF25" s="53"/>
      <c r="EG25" s="53"/>
      <c r="EH25" s="53"/>
      <c r="EI25" s="53"/>
      <c r="EJ25" s="53"/>
      <c r="EK25" s="53"/>
      <c r="EL25" s="53"/>
      <c r="EM25" s="53"/>
      <c r="EN25" s="53"/>
      <c r="EO25" s="53"/>
      <c r="EP25" s="53"/>
      <c r="EQ25" s="53"/>
      <c r="ER25" s="53"/>
      <c r="ES25" s="53"/>
      <c r="ET25" s="53"/>
      <c r="EU25" s="53"/>
      <c r="EV25" s="53"/>
      <c r="EW25" s="53"/>
      <c r="EX25" s="53"/>
      <c r="EY25" s="53"/>
      <c r="EZ25" s="53"/>
      <c r="FA25" s="53"/>
      <c r="FB25" s="53"/>
      <c r="FC25" s="53"/>
      <c r="FD25" s="53"/>
      <c r="FE25" s="53"/>
      <c r="FF25" s="53"/>
      <c r="FG25" s="53"/>
      <c r="FH25" s="53"/>
      <c r="FI25" s="53"/>
      <c r="FJ25" s="53"/>
      <c r="FK25" s="53"/>
      <c r="FL25" s="53"/>
      <c r="FM25" s="53"/>
      <c r="FN25" s="53"/>
      <c r="FO25" s="53"/>
      <c r="FP25" s="53"/>
      <c r="FQ25" s="53"/>
      <c r="FR25" s="53"/>
      <c r="FS25" s="53"/>
      <c r="FT25" s="53"/>
      <c r="FU25" s="53"/>
      <c r="FV25" s="53"/>
      <c r="FW25" s="53"/>
      <c r="FX25" s="53"/>
      <c r="FY25" s="53"/>
      <c r="FZ25" s="53"/>
      <c r="GA25" s="53"/>
      <c r="GB25" s="53"/>
      <c r="GC25" s="53"/>
      <c r="GD25" s="53"/>
      <c r="GE25" s="53"/>
      <c r="GF25" s="53"/>
      <c r="GG25" s="53"/>
      <c r="GH25" s="53"/>
      <c r="GI25" s="53"/>
      <c r="GJ25" s="53"/>
      <c r="GK25" s="53"/>
      <c r="GL25" s="53"/>
      <c r="GM25" s="53"/>
      <c r="GN25" s="53"/>
      <c r="GO25" s="53"/>
      <c r="GP25" s="53"/>
      <c r="GQ25" s="53"/>
      <c r="GR25" s="53"/>
      <c r="GS25" s="53"/>
      <c r="GT25" s="53"/>
      <c r="GU25" s="53"/>
      <c r="GV25" s="53"/>
      <c r="GW25" s="53"/>
      <c r="GX25" s="53"/>
      <c r="GY25" s="53"/>
      <c r="GZ25" s="53"/>
      <c r="HA25" s="53"/>
      <c r="HB25" s="53"/>
      <c r="HC25" s="53"/>
      <c r="HD25" s="53"/>
      <c r="HE25" s="53"/>
      <c r="HF25" s="53"/>
      <c r="HG25" s="53"/>
      <c r="HH25" s="53"/>
      <c r="HI25" s="53"/>
      <c r="HJ25" s="53"/>
      <c r="HK25" s="53"/>
      <c r="HL25" s="53"/>
      <c r="HM25" s="53"/>
      <c r="HN25" s="53"/>
      <c r="HO25" s="53"/>
      <c r="HP25" s="53"/>
      <c r="HQ25" s="53"/>
      <c r="HR25" s="53"/>
      <c r="HS25" s="53"/>
      <c r="HT25" s="53"/>
      <c r="HU25" s="53"/>
      <c r="HV25" s="53"/>
      <c r="HW25" s="53"/>
      <c r="HX25" s="53"/>
      <c r="HY25" s="53"/>
      <c r="HZ25" s="53"/>
    </row>
    <row r="26" spans="1:234" ht="24.75" customHeight="1">
      <c r="A26" s="49"/>
      <c r="B26" s="239"/>
      <c r="C26" s="239"/>
      <c r="D26" s="240"/>
      <c r="E26" s="63" t="s">
        <v>89</v>
      </c>
      <c r="F26" s="62">
        <f>SUM('TSE:TRE-AP'!F26)</f>
        <v>0</v>
      </c>
      <c r="G26" s="49"/>
      <c r="H26" s="49"/>
      <c r="I26" s="49"/>
      <c r="J26" s="49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DV26" s="53"/>
      <c r="DW26" s="53"/>
      <c r="DX26" s="53"/>
      <c r="DY26" s="53"/>
      <c r="DZ26" s="53"/>
      <c r="EA26" s="53"/>
      <c r="EB26" s="53"/>
      <c r="EC26" s="53"/>
      <c r="ED26" s="53"/>
      <c r="EE26" s="53"/>
      <c r="EF26" s="53"/>
      <c r="EG26" s="53"/>
      <c r="EH26" s="53"/>
      <c r="EI26" s="53"/>
      <c r="EJ26" s="53"/>
      <c r="EK26" s="53"/>
      <c r="EL26" s="53"/>
      <c r="EM26" s="53"/>
      <c r="EN26" s="53"/>
      <c r="EO26" s="53"/>
      <c r="EP26" s="53"/>
      <c r="EQ26" s="53"/>
      <c r="ER26" s="53"/>
      <c r="ES26" s="53"/>
      <c r="ET26" s="53"/>
      <c r="EU26" s="53"/>
      <c r="EV26" s="53"/>
      <c r="EW26" s="53"/>
      <c r="EX26" s="53"/>
      <c r="EY26" s="53"/>
      <c r="EZ26" s="53"/>
      <c r="FA26" s="53"/>
      <c r="FB26" s="53"/>
      <c r="FC26" s="53"/>
      <c r="FD26" s="53"/>
      <c r="FE26" s="53"/>
      <c r="FF26" s="53"/>
      <c r="FG26" s="53"/>
      <c r="FH26" s="53"/>
      <c r="FI26" s="53"/>
      <c r="FJ26" s="53"/>
      <c r="FK26" s="53"/>
      <c r="FL26" s="53"/>
      <c r="FM26" s="53"/>
      <c r="FN26" s="53"/>
      <c r="FO26" s="53"/>
      <c r="FP26" s="53"/>
      <c r="FQ26" s="53"/>
      <c r="FR26" s="53"/>
      <c r="FS26" s="53"/>
      <c r="FT26" s="53"/>
      <c r="FU26" s="53"/>
      <c r="FV26" s="53"/>
      <c r="FW26" s="53"/>
      <c r="FX26" s="53"/>
      <c r="FY26" s="53"/>
      <c r="FZ26" s="53"/>
      <c r="GA26" s="53"/>
      <c r="GB26" s="53"/>
      <c r="GC26" s="53"/>
      <c r="GD26" s="53"/>
      <c r="GE26" s="53"/>
      <c r="GF26" s="53"/>
      <c r="GG26" s="53"/>
      <c r="GH26" s="53"/>
      <c r="GI26" s="53"/>
      <c r="GJ26" s="53"/>
      <c r="GK26" s="53"/>
      <c r="GL26" s="53"/>
      <c r="GM26" s="53"/>
      <c r="GN26" s="53"/>
      <c r="GO26" s="53"/>
      <c r="GP26" s="53"/>
      <c r="GQ26" s="53"/>
      <c r="GR26" s="53"/>
      <c r="GS26" s="53"/>
      <c r="GT26" s="53"/>
      <c r="GU26" s="53"/>
      <c r="GV26" s="53"/>
      <c r="GW26" s="53"/>
      <c r="GX26" s="53"/>
      <c r="GY26" s="53"/>
      <c r="GZ26" s="53"/>
      <c r="HA26" s="53"/>
      <c r="HB26" s="53"/>
      <c r="HC26" s="53"/>
      <c r="HD26" s="53"/>
      <c r="HE26" s="53"/>
      <c r="HF26" s="53"/>
      <c r="HG26" s="53"/>
      <c r="HH26" s="53"/>
      <c r="HI26" s="53"/>
      <c r="HJ26" s="53"/>
      <c r="HK26" s="53"/>
      <c r="HL26" s="53"/>
      <c r="HM26" s="53"/>
      <c r="HN26" s="53"/>
      <c r="HO26" s="53"/>
      <c r="HP26" s="53"/>
      <c r="HQ26" s="53"/>
      <c r="HR26" s="53"/>
      <c r="HS26" s="53"/>
      <c r="HT26" s="53"/>
      <c r="HU26" s="53"/>
      <c r="HV26" s="53"/>
      <c r="HW26" s="53"/>
      <c r="HX26" s="53"/>
      <c r="HY26" s="53"/>
      <c r="HZ26" s="53"/>
    </row>
    <row r="27" spans="1:234" ht="24.75" customHeight="1">
      <c r="A27" s="49"/>
      <c r="B27" s="231" t="s">
        <v>90</v>
      </c>
      <c r="C27" s="231"/>
      <c r="D27" s="232"/>
      <c r="E27" s="63" t="s">
        <v>87</v>
      </c>
      <c r="F27" s="62">
        <f>SUM('TSE:TRE-AP'!F27)</f>
        <v>10</v>
      </c>
      <c r="G27" s="49"/>
      <c r="H27" s="49"/>
      <c r="I27" s="49"/>
      <c r="J27" s="49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  <c r="HU27" s="53"/>
      <c r="HV27" s="53"/>
      <c r="HW27" s="53"/>
      <c r="HX27" s="53"/>
      <c r="HY27" s="53"/>
      <c r="HZ27" s="53"/>
    </row>
    <row r="28" spans="1:234" ht="24.75" customHeight="1">
      <c r="A28" s="49"/>
      <c r="B28" s="223"/>
      <c r="C28" s="223"/>
      <c r="D28" s="243"/>
      <c r="E28" s="63" t="s">
        <v>88</v>
      </c>
      <c r="F28" s="62">
        <f>SUM('TSE:TRE-AP'!F28)</f>
        <v>1</v>
      </c>
      <c r="G28" s="49"/>
      <c r="H28" s="49"/>
      <c r="I28" s="49"/>
      <c r="J28" s="49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</row>
    <row r="29" spans="1:234" ht="24.75" customHeight="1">
      <c r="A29" s="49"/>
      <c r="B29" s="223"/>
      <c r="C29" s="223"/>
      <c r="D29" s="243"/>
      <c r="E29" s="63" t="s">
        <v>80</v>
      </c>
      <c r="F29" s="62">
        <f>SUM('TSE:TRE-AP'!F29)</f>
        <v>0</v>
      </c>
      <c r="G29" s="49"/>
      <c r="H29" s="49"/>
      <c r="I29" s="49"/>
      <c r="J29" s="49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</row>
    <row r="30" spans="1:234" ht="24.75" customHeight="1">
      <c r="A30" s="49"/>
      <c r="B30" s="223"/>
      <c r="C30" s="223"/>
      <c r="D30" s="243"/>
      <c r="E30" s="63" t="s">
        <v>81</v>
      </c>
      <c r="F30" s="62">
        <f>SUM('TSE:TRE-AP'!F30)</f>
        <v>0</v>
      </c>
      <c r="G30" s="49"/>
      <c r="H30" s="49"/>
      <c r="I30" s="49"/>
      <c r="J30" s="49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</row>
    <row r="31" spans="1:234" ht="24.75" customHeight="1">
      <c r="A31" s="49"/>
      <c r="B31" s="223"/>
      <c r="C31" s="223"/>
      <c r="D31" s="243"/>
      <c r="E31" s="63" t="s">
        <v>89</v>
      </c>
      <c r="F31" s="62">
        <f>SUM('TSE:TRE-AP'!F31)</f>
        <v>0</v>
      </c>
      <c r="G31" s="49"/>
      <c r="H31" s="49"/>
      <c r="I31" s="49"/>
      <c r="J31" s="49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</row>
    <row r="32" spans="1:234" ht="24.75" customHeight="1">
      <c r="A32" s="49"/>
      <c r="B32" s="244" t="s">
        <v>91</v>
      </c>
      <c r="C32" s="245"/>
      <c r="D32" s="245"/>
      <c r="E32" s="246"/>
      <c r="F32" s="65">
        <f>SUM(F8:F31)</f>
        <v>2962</v>
      </c>
      <c r="G32" s="49"/>
      <c r="H32" s="49"/>
      <c r="I32" s="49"/>
      <c r="J32" s="49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</row>
    <row r="33" spans="1:234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</row>
    <row r="34" spans="1:234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3"/>
      <c r="FF34" s="53"/>
      <c r="FG34" s="53"/>
      <c r="FH34" s="53"/>
      <c r="FI34" s="53"/>
      <c r="FJ34" s="53"/>
      <c r="FK34" s="53"/>
      <c r="FL34" s="53"/>
      <c r="FM34" s="53"/>
      <c r="FN34" s="53"/>
      <c r="FO34" s="53"/>
      <c r="FP34" s="53"/>
      <c r="FQ34" s="53"/>
      <c r="FR34" s="53"/>
      <c r="FS34" s="53"/>
      <c r="FT34" s="53"/>
      <c r="FU34" s="53"/>
      <c r="FV34" s="53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/>
      <c r="GH34" s="53"/>
      <c r="GI34" s="53"/>
      <c r="GJ34" s="53"/>
      <c r="GK34" s="53"/>
      <c r="GL34" s="53"/>
      <c r="GM34" s="53"/>
      <c r="GN34" s="53"/>
      <c r="GO34" s="53"/>
      <c r="GP34" s="53"/>
      <c r="GQ34" s="53"/>
      <c r="GR34" s="53"/>
      <c r="GS34" s="53"/>
      <c r="GT34" s="53"/>
      <c r="GU34" s="53"/>
      <c r="GV34" s="53"/>
      <c r="GW34" s="53"/>
      <c r="GX34" s="53"/>
      <c r="GY34" s="53"/>
      <c r="GZ34" s="53"/>
      <c r="HA34" s="53"/>
      <c r="HB34" s="53"/>
      <c r="HC34" s="53"/>
      <c r="HD34" s="53"/>
      <c r="HE34" s="53"/>
      <c r="HF34" s="53"/>
      <c r="HG34" s="53"/>
      <c r="HH34" s="53"/>
      <c r="HI34" s="53"/>
      <c r="HJ34" s="53"/>
      <c r="HK34" s="53"/>
      <c r="HL34" s="53"/>
      <c r="HM34" s="53"/>
      <c r="HN34" s="53"/>
      <c r="HO34" s="53"/>
      <c r="HP34" s="53"/>
      <c r="HQ34" s="53"/>
      <c r="HR34" s="53"/>
      <c r="HS34" s="53"/>
      <c r="HT34" s="53"/>
      <c r="HU34" s="53"/>
      <c r="HV34" s="53"/>
      <c r="HW34" s="53"/>
      <c r="HX34" s="53"/>
      <c r="HY34" s="53"/>
      <c r="HZ34" s="53"/>
    </row>
    <row r="35" spans="1:234" ht="24.75" customHeight="1">
      <c r="A35" s="49"/>
      <c r="B35" s="228" t="s">
        <v>71</v>
      </c>
      <c r="C35" s="229"/>
      <c r="D35" s="229"/>
      <c r="E35" s="59" t="s">
        <v>72</v>
      </c>
      <c r="F35" s="60" t="s">
        <v>93</v>
      </c>
      <c r="G35" s="49"/>
      <c r="H35" s="49"/>
      <c r="I35" s="49"/>
      <c r="J35" s="49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  <c r="FH35" s="53"/>
      <c r="FI35" s="53"/>
      <c r="FJ35" s="53"/>
      <c r="FK35" s="53"/>
      <c r="FL35" s="53"/>
      <c r="FM35" s="53"/>
      <c r="FN35" s="53"/>
      <c r="FO35" s="53"/>
      <c r="FP35" s="53"/>
      <c r="FQ35" s="53"/>
      <c r="FR35" s="53"/>
      <c r="FS35" s="53"/>
      <c r="FT35" s="53"/>
      <c r="FU35" s="53"/>
      <c r="FV35" s="53"/>
      <c r="FW35" s="53"/>
      <c r="FX35" s="53"/>
      <c r="FY35" s="53"/>
      <c r="FZ35" s="53"/>
      <c r="GA35" s="53"/>
      <c r="GB35" s="53"/>
      <c r="GC35" s="53"/>
      <c r="GD35" s="53"/>
      <c r="GE35" s="53"/>
      <c r="GF35" s="53"/>
      <c r="GG35" s="53"/>
      <c r="GH35" s="53"/>
      <c r="GI35" s="53"/>
      <c r="GJ35" s="53"/>
      <c r="GK35" s="53"/>
      <c r="GL35" s="53"/>
      <c r="GM35" s="53"/>
      <c r="GN35" s="53"/>
      <c r="GO35" s="53"/>
      <c r="GP35" s="53"/>
      <c r="GQ35" s="53"/>
      <c r="GR35" s="53"/>
      <c r="GS35" s="53"/>
      <c r="GT35" s="53"/>
      <c r="GU35" s="53"/>
      <c r="GV35" s="53"/>
      <c r="GW35" s="53"/>
      <c r="GX35" s="53"/>
      <c r="GY35" s="53"/>
      <c r="GZ35" s="53"/>
      <c r="HA35" s="53"/>
      <c r="HB35" s="53"/>
      <c r="HC35" s="53"/>
      <c r="HD35" s="53"/>
      <c r="HE35" s="53"/>
      <c r="HF35" s="53"/>
      <c r="HG35" s="53"/>
      <c r="HH35" s="53"/>
      <c r="HI35" s="53"/>
      <c r="HJ35" s="53"/>
      <c r="HK35" s="53"/>
      <c r="HL35" s="53"/>
      <c r="HM35" s="53"/>
      <c r="HN35" s="53"/>
      <c r="HO35" s="53"/>
      <c r="HP35" s="53"/>
      <c r="HQ35" s="53"/>
      <c r="HR35" s="53"/>
      <c r="HS35" s="53"/>
      <c r="HT35" s="53"/>
      <c r="HU35" s="53"/>
      <c r="HV35" s="53"/>
      <c r="HW35" s="53"/>
      <c r="HX35" s="53"/>
      <c r="HY35" s="53"/>
      <c r="HZ35" s="53"/>
    </row>
    <row r="36" spans="1:234" ht="24.75" customHeight="1">
      <c r="A36" s="49"/>
      <c r="B36" s="231" t="s">
        <v>94</v>
      </c>
      <c r="C36" s="235"/>
      <c r="D36" s="236"/>
      <c r="E36" s="61" t="s">
        <v>75</v>
      </c>
      <c r="F36" s="62">
        <f>SUM('TSE:TRE-AP'!F36)</f>
        <v>2</v>
      </c>
      <c r="G36" s="49"/>
      <c r="H36" s="49"/>
      <c r="I36" s="49"/>
      <c r="J36" s="49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</row>
    <row r="37" spans="1:234" ht="24.75" customHeight="1">
      <c r="A37" s="49"/>
      <c r="B37" s="237"/>
      <c r="C37" s="237"/>
      <c r="D37" s="238"/>
      <c r="E37" s="61" t="s">
        <v>76</v>
      </c>
      <c r="F37" s="62">
        <f>SUM('TSE:TRE-AP'!F37)</f>
        <v>2</v>
      </c>
      <c r="G37" s="49"/>
      <c r="H37" s="49"/>
      <c r="I37" s="49"/>
      <c r="J37" s="49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</row>
    <row r="38" spans="1:234" ht="24.75" customHeight="1">
      <c r="A38" s="49"/>
      <c r="B38" s="237"/>
      <c r="C38" s="237"/>
      <c r="D38" s="238"/>
      <c r="E38" s="63" t="s">
        <v>78</v>
      </c>
      <c r="F38" s="62">
        <f>SUM('TSE:TRE-AP'!F38)</f>
        <v>44</v>
      </c>
      <c r="G38" s="49"/>
      <c r="H38" s="49"/>
      <c r="I38" s="49"/>
      <c r="J38" s="49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</row>
    <row r="39" spans="1:234" ht="24.75" customHeight="1">
      <c r="A39" s="49"/>
      <c r="B39" s="237"/>
      <c r="C39" s="237"/>
      <c r="D39" s="238"/>
      <c r="E39" s="63" t="s">
        <v>79</v>
      </c>
      <c r="F39" s="62">
        <f>SUM('TSE:TRE-AP'!F39)</f>
        <v>42</v>
      </c>
      <c r="G39" s="49"/>
      <c r="H39" s="49"/>
      <c r="I39" s="49"/>
      <c r="J39" s="49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</row>
    <row r="40" spans="1:234" ht="24.75" customHeight="1">
      <c r="A40" s="49"/>
      <c r="B40" s="239"/>
      <c r="C40" s="239"/>
      <c r="D40" s="240"/>
      <c r="E40" s="63" t="s">
        <v>80</v>
      </c>
      <c r="F40" s="62">
        <f>SUM('TSE:TRE-AP'!F40)</f>
        <v>0</v>
      </c>
      <c r="G40" s="49"/>
      <c r="H40" s="49"/>
      <c r="I40" s="49"/>
      <c r="J40" s="49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</row>
    <row r="41" spans="1:234" ht="24.75" customHeight="1">
      <c r="A41" s="49"/>
      <c r="B41" s="231" t="s">
        <v>95</v>
      </c>
      <c r="C41" s="235"/>
      <c r="D41" s="236"/>
      <c r="E41" s="63" t="s">
        <v>96</v>
      </c>
      <c r="F41" s="62">
        <f>SUM('TSE:TRE-AP'!F41)</f>
        <v>1</v>
      </c>
      <c r="G41" s="49"/>
      <c r="H41" s="49"/>
      <c r="I41" s="49"/>
      <c r="J41" s="49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</row>
    <row r="42" spans="1:234" ht="24.75" customHeight="1">
      <c r="A42" s="49"/>
      <c r="B42" s="223"/>
      <c r="C42" s="237"/>
      <c r="D42" s="238"/>
      <c r="E42" s="63" t="s">
        <v>97</v>
      </c>
      <c r="F42" s="62">
        <f>SUM('TSE:TRE-AP'!F42)</f>
        <v>1</v>
      </c>
      <c r="G42" s="49"/>
      <c r="H42" s="49"/>
      <c r="I42" s="49"/>
      <c r="J42" s="49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</row>
    <row r="43" spans="1:234" ht="24.75" customHeight="1">
      <c r="A43" s="49"/>
      <c r="B43" s="239"/>
      <c r="C43" s="239"/>
      <c r="D43" s="240"/>
      <c r="E43" s="63" t="s">
        <v>98</v>
      </c>
      <c r="F43" s="62">
        <f>SUM('TSE:TRE-AP'!F43)</f>
        <v>0</v>
      </c>
      <c r="G43" s="49"/>
      <c r="H43" s="49"/>
      <c r="I43" s="49"/>
      <c r="J43" s="49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</row>
    <row r="44" spans="1:234" ht="24.75" customHeight="1">
      <c r="A44" s="49"/>
      <c r="B44" s="231" t="s">
        <v>99</v>
      </c>
      <c r="C44" s="235"/>
      <c r="D44" s="236"/>
      <c r="E44" s="63" t="s">
        <v>100</v>
      </c>
      <c r="F44" s="62">
        <f>SUM('TSE:TRE-AP'!F44)</f>
        <v>27</v>
      </c>
      <c r="G44" s="49"/>
      <c r="H44" s="49"/>
      <c r="I44" s="49"/>
      <c r="J44" s="49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</row>
    <row r="45" spans="1:234" ht="24.75" customHeight="1">
      <c r="A45" s="49"/>
      <c r="B45" s="223"/>
      <c r="C45" s="237"/>
      <c r="D45" s="238"/>
      <c r="E45" s="63" t="s">
        <v>101</v>
      </c>
      <c r="F45" s="62">
        <f>SUM('TSE:TRE-AP'!F45)</f>
        <v>27</v>
      </c>
      <c r="G45" s="49"/>
      <c r="H45" s="49"/>
      <c r="I45" s="49"/>
      <c r="J45" s="49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  <c r="FF45" s="53"/>
      <c r="FG45" s="53"/>
      <c r="FH45" s="53"/>
      <c r="FI45" s="53"/>
      <c r="FJ45" s="53"/>
      <c r="FK45" s="53"/>
      <c r="FL45" s="53"/>
      <c r="FM45" s="53"/>
      <c r="FN45" s="53"/>
      <c r="FO45" s="53"/>
      <c r="FP45" s="53"/>
      <c r="FQ45" s="53"/>
      <c r="FR45" s="53"/>
      <c r="FS45" s="53"/>
      <c r="FT45" s="53"/>
      <c r="FU45" s="53"/>
      <c r="FV45" s="53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</row>
    <row r="46" spans="1:234" ht="24.75" customHeight="1">
      <c r="A46" s="49"/>
      <c r="B46" s="239"/>
      <c r="C46" s="239"/>
      <c r="D46" s="240"/>
      <c r="E46" s="63" t="s">
        <v>102</v>
      </c>
      <c r="F46" s="62">
        <f>SUM('TSE:TRE-AP'!F46)</f>
        <v>3</v>
      </c>
      <c r="G46" s="49"/>
      <c r="H46" s="49"/>
      <c r="I46" s="49"/>
      <c r="J46" s="49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</row>
    <row r="47" spans="1:234" ht="24.75" customHeight="1">
      <c r="A47" s="49"/>
      <c r="B47" s="231" t="s">
        <v>103</v>
      </c>
      <c r="C47" s="235"/>
      <c r="D47" s="236"/>
      <c r="E47" s="63" t="s">
        <v>104</v>
      </c>
      <c r="F47" s="62">
        <f>SUM('TSE:TRE-AP'!F47)</f>
        <v>2599</v>
      </c>
      <c r="G47" s="49"/>
      <c r="H47" s="49"/>
      <c r="I47" s="49"/>
      <c r="J47" s="49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</row>
    <row r="48" spans="1:234" ht="24.75" customHeight="1">
      <c r="A48" s="49"/>
      <c r="B48" s="239"/>
      <c r="C48" s="239"/>
      <c r="D48" s="240"/>
      <c r="E48" s="63" t="s">
        <v>105</v>
      </c>
      <c r="F48" s="62">
        <f>SUM('TSE:TRE-AP'!F48)</f>
        <v>34</v>
      </c>
      <c r="G48" s="49"/>
      <c r="H48" s="49"/>
      <c r="I48" s="49"/>
      <c r="J48" s="49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</row>
    <row r="49" spans="1:234" ht="24.75" customHeight="1">
      <c r="A49" s="49"/>
      <c r="B49" s="249" t="s">
        <v>106</v>
      </c>
      <c r="C49" s="250"/>
      <c r="D49" s="250"/>
      <c r="E49" s="250"/>
      <c r="F49" s="68">
        <f>SUM(F36:F48)</f>
        <v>2782</v>
      </c>
      <c r="G49" s="49"/>
      <c r="H49" s="49"/>
      <c r="I49" s="49"/>
      <c r="J49" s="49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  <c r="EO49" s="53"/>
      <c r="EP49" s="53"/>
      <c r="EQ49" s="53"/>
      <c r="ER49" s="53"/>
      <c r="ES49" s="53"/>
      <c r="ET49" s="53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3"/>
      <c r="FF49" s="53"/>
      <c r="FG49" s="53"/>
      <c r="FH49" s="53"/>
      <c r="FI49" s="53"/>
      <c r="FJ49" s="53"/>
      <c r="FK49" s="53"/>
      <c r="FL49" s="53"/>
      <c r="FM49" s="53"/>
      <c r="FN49" s="53"/>
      <c r="FO49" s="53"/>
      <c r="FP49" s="53"/>
      <c r="FQ49" s="53"/>
      <c r="FR49" s="53"/>
      <c r="FS49" s="53"/>
      <c r="FT49" s="53"/>
      <c r="FU49" s="53"/>
      <c r="FV49" s="53"/>
      <c r="FW49" s="53"/>
      <c r="FX49" s="53"/>
      <c r="FY49" s="53"/>
      <c r="FZ49" s="53"/>
      <c r="GA49" s="53"/>
      <c r="GB49" s="53"/>
      <c r="GC49" s="53"/>
      <c r="GD49" s="53"/>
      <c r="GE49" s="53"/>
      <c r="GF49" s="53"/>
      <c r="GG49" s="53"/>
      <c r="GH49" s="53"/>
      <c r="GI49" s="53"/>
      <c r="GJ49" s="53"/>
      <c r="GK49" s="53"/>
      <c r="GL49" s="53"/>
      <c r="GM49" s="53"/>
      <c r="GN49" s="53"/>
      <c r="GO49" s="53"/>
      <c r="GP49" s="53"/>
      <c r="GQ49" s="53"/>
      <c r="GR49" s="53"/>
      <c r="GS49" s="53"/>
      <c r="GT49" s="53"/>
      <c r="GU49" s="53"/>
      <c r="GV49" s="53"/>
      <c r="GW49" s="53"/>
      <c r="GX49" s="53"/>
      <c r="GY49" s="53"/>
      <c r="GZ49" s="53"/>
      <c r="HA49" s="53"/>
      <c r="HB49" s="53"/>
      <c r="HC49" s="53"/>
      <c r="HD49" s="53"/>
      <c r="HE49" s="53"/>
      <c r="HF49" s="53"/>
      <c r="HG49" s="53"/>
      <c r="HH49" s="53"/>
      <c r="HI49" s="53"/>
      <c r="HJ49" s="53"/>
      <c r="HK49" s="53"/>
      <c r="HL49" s="53"/>
      <c r="HM49" s="53"/>
      <c r="HN49" s="53"/>
      <c r="HO49" s="53"/>
      <c r="HP49" s="53"/>
      <c r="HQ49" s="53"/>
      <c r="HR49" s="53"/>
      <c r="HS49" s="53"/>
      <c r="HT49" s="53"/>
      <c r="HU49" s="53"/>
      <c r="HV49" s="53"/>
      <c r="HW49" s="53"/>
      <c r="HX49" s="53"/>
      <c r="HY49" s="53"/>
      <c r="HZ49" s="53"/>
    </row>
    <row r="50" spans="1:234" ht="24.75" customHeight="1">
      <c r="A50" s="49"/>
      <c r="B50" s="251" t="s">
        <v>107</v>
      </c>
      <c r="C50" s="252"/>
      <c r="D50" s="252"/>
      <c r="E50" s="252"/>
      <c r="F50" s="69">
        <f>F49+F32</f>
        <v>5744</v>
      </c>
      <c r="G50" s="49"/>
      <c r="H50" s="49"/>
      <c r="I50" s="49"/>
      <c r="J50" s="49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DV50" s="53"/>
      <c r="DW50" s="53"/>
      <c r="DX50" s="53"/>
      <c r="DY50" s="53"/>
      <c r="DZ50" s="53"/>
      <c r="EA50" s="53"/>
      <c r="EB50" s="53"/>
      <c r="EC50" s="53"/>
      <c r="ED50" s="53"/>
      <c r="EE50" s="53"/>
      <c r="EF50" s="53"/>
      <c r="EG50" s="53"/>
      <c r="EH50" s="53"/>
      <c r="EI50" s="53"/>
      <c r="EJ50" s="53"/>
      <c r="EK50" s="53"/>
      <c r="EL50" s="53"/>
      <c r="EM50" s="53"/>
      <c r="EN50" s="53"/>
      <c r="EO50" s="53"/>
      <c r="EP50" s="53"/>
      <c r="EQ50" s="53"/>
      <c r="ER50" s="53"/>
      <c r="ES50" s="53"/>
      <c r="ET50" s="53"/>
      <c r="EU50" s="53"/>
      <c r="EV50" s="53"/>
      <c r="EW50" s="53"/>
      <c r="EX50" s="53"/>
      <c r="EY50" s="53"/>
      <c r="EZ50" s="53"/>
      <c r="FA50" s="53"/>
      <c r="FB50" s="53"/>
      <c r="FC50" s="53"/>
      <c r="FD50" s="53"/>
      <c r="FE50" s="53"/>
      <c r="FF50" s="53"/>
      <c r="FG50" s="53"/>
      <c r="FH50" s="53"/>
      <c r="FI50" s="53"/>
      <c r="FJ50" s="53"/>
      <c r="FK50" s="53"/>
      <c r="FL50" s="53"/>
      <c r="FM50" s="53"/>
      <c r="FN50" s="53"/>
      <c r="FO50" s="53"/>
      <c r="FP50" s="53"/>
      <c r="FQ50" s="53"/>
      <c r="FR50" s="53"/>
      <c r="FS50" s="53"/>
      <c r="FT50" s="53"/>
      <c r="FU50" s="53"/>
      <c r="FV50" s="53"/>
      <c r="FW50" s="53"/>
      <c r="FX50" s="53"/>
      <c r="FY50" s="53"/>
      <c r="FZ50" s="53"/>
      <c r="GA50" s="53"/>
      <c r="GB50" s="53"/>
      <c r="GC50" s="53"/>
      <c r="GD50" s="53"/>
      <c r="GE50" s="53"/>
      <c r="GF50" s="53"/>
      <c r="GG50" s="53"/>
      <c r="GH50" s="53"/>
      <c r="GI50" s="53"/>
      <c r="GJ50" s="53"/>
      <c r="GK50" s="53"/>
      <c r="GL50" s="53"/>
      <c r="GM50" s="53"/>
      <c r="GN50" s="53"/>
      <c r="GO50" s="53"/>
      <c r="GP50" s="53"/>
      <c r="GQ50" s="53"/>
      <c r="GR50" s="53"/>
      <c r="GS50" s="53"/>
      <c r="GT50" s="53"/>
      <c r="GU50" s="53"/>
      <c r="GV50" s="53"/>
      <c r="GW50" s="53"/>
      <c r="GX50" s="53"/>
      <c r="GY50" s="53"/>
      <c r="GZ50" s="53"/>
      <c r="HA50" s="53"/>
      <c r="HB50" s="53"/>
      <c r="HC50" s="53"/>
      <c r="HD50" s="53"/>
      <c r="HE50" s="53"/>
      <c r="HF50" s="53"/>
      <c r="HG50" s="53"/>
      <c r="HH50" s="53"/>
      <c r="HI50" s="53"/>
      <c r="HJ50" s="53"/>
      <c r="HK50" s="53"/>
      <c r="HL50" s="53"/>
      <c r="HM50" s="53"/>
      <c r="HN50" s="53"/>
      <c r="HO50" s="53"/>
      <c r="HP50" s="53"/>
      <c r="HQ50" s="53"/>
      <c r="HR50" s="53"/>
      <c r="HS50" s="53"/>
      <c r="HT50" s="53"/>
      <c r="HU50" s="53"/>
      <c r="HV50" s="53"/>
      <c r="HW50" s="53"/>
      <c r="HX50" s="53"/>
      <c r="HY50" s="53"/>
      <c r="HZ50" s="53"/>
    </row>
    <row r="51" spans="1:234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  <c r="EO51" s="53"/>
      <c r="EP51" s="53"/>
      <c r="EQ51" s="53"/>
      <c r="ER51" s="53"/>
      <c r="ES51" s="53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  <c r="FF51" s="53"/>
      <c r="FG51" s="53"/>
      <c r="FH51" s="53"/>
      <c r="FI51" s="53"/>
      <c r="FJ51" s="53"/>
      <c r="FK51" s="53"/>
      <c r="FL51" s="53"/>
      <c r="FM51" s="53"/>
      <c r="FN51" s="53"/>
      <c r="FO51" s="53"/>
      <c r="FP51" s="53"/>
      <c r="FQ51" s="53"/>
      <c r="FR51" s="53"/>
      <c r="FS51" s="53"/>
      <c r="FT51" s="53"/>
      <c r="FU51" s="53"/>
      <c r="FV51" s="53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  <c r="GU51" s="53"/>
      <c r="GV51" s="53"/>
      <c r="GW51" s="53"/>
      <c r="GX51" s="53"/>
      <c r="GY51" s="53"/>
      <c r="GZ51" s="53"/>
      <c r="HA51" s="53"/>
      <c r="HB51" s="53"/>
      <c r="HC51" s="53"/>
      <c r="HD51" s="53"/>
      <c r="HE51" s="53"/>
      <c r="HF51" s="53"/>
      <c r="HG51" s="53"/>
      <c r="HH51" s="53"/>
      <c r="HI51" s="53"/>
      <c r="HJ51" s="53"/>
      <c r="HK51" s="53"/>
      <c r="HL51" s="53"/>
      <c r="HM51" s="53"/>
      <c r="HN51" s="53"/>
      <c r="HO51" s="53"/>
      <c r="HP51" s="53"/>
      <c r="HQ51" s="53"/>
      <c r="HR51" s="53"/>
      <c r="HS51" s="53"/>
      <c r="HT51" s="53"/>
      <c r="HU51" s="53"/>
      <c r="HV51" s="53"/>
      <c r="HW51" s="53"/>
      <c r="HX51" s="53"/>
      <c r="HY51" s="53"/>
      <c r="HZ51" s="53"/>
    </row>
    <row r="52" spans="1:234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  <c r="EO52" s="53"/>
      <c r="EP52" s="53"/>
      <c r="EQ52" s="53"/>
      <c r="ER52" s="53"/>
      <c r="ES52" s="53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  <c r="FF52" s="53"/>
      <c r="FG52" s="53"/>
      <c r="FH52" s="53"/>
      <c r="FI52" s="53"/>
      <c r="FJ52" s="53"/>
      <c r="FK52" s="53"/>
      <c r="FL52" s="53"/>
      <c r="FM52" s="53"/>
      <c r="FN52" s="53"/>
      <c r="FO52" s="53"/>
      <c r="FP52" s="53"/>
      <c r="FQ52" s="53"/>
      <c r="FR52" s="53"/>
      <c r="FS52" s="53"/>
      <c r="FT52" s="53"/>
      <c r="FU52" s="53"/>
      <c r="FV52" s="53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  <c r="GU52" s="53"/>
      <c r="GV52" s="53"/>
      <c r="GW52" s="53"/>
      <c r="GX52" s="53"/>
      <c r="GY52" s="53"/>
      <c r="GZ52" s="53"/>
      <c r="HA52" s="53"/>
      <c r="HB52" s="53"/>
      <c r="HC52" s="53"/>
      <c r="HD52" s="53"/>
      <c r="HE52" s="53"/>
      <c r="HF52" s="53"/>
      <c r="HG52" s="53"/>
      <c r="HH52" s="53"/>
      <c r="HI52" s="53"/>
      <c r="HJ52" s="53"/>
      <c r="HK52" s="53"/>
      <c r="HL52" s="53"/>
      <c r="HM52" s="53"/>
      <c r="HN52" s="53"/>
      <c r="HO52" s="53"/>
      <c r="HP52" s="53"/>
      <c r="HQ52" s="53"/>
      <c r="HR52" s="53"/>
      <c r="HS52" s="53"/>
      <c r="HT52" s="53"/>
      <c r="HU52" s="53"/>
      <c r="HV52" s="53"/>
      <c r="HW52" s="53"/>
      <c r="HX52" s="53"/>
      <c r="HY52" s="53"/>
      <c r="HZ52" s="53"/>
    </row>
    <row r="53" spans="1:234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3"/>
      <c r="DJ53" s="53"/>
      <c r="DK53" s="53"/>
      <c r="DL53" s="53"/>
      <c r="DM53" s="53"/>
      <c r="DN53" s="53"/>
      <c r="DO53" s="53"/>
      <c r="DP53" s="53"/>
      <c r="DQ53" s="53"/>
      <c r="DR53" s="53"/>
      <c r="DS53" s="53"/>
      <c r="DT53" s="53"/>
      <c r="DU53" s="53"/>
      <c r="DV53" s="53"/>
      <c r="DW53" s="53"/>
      <c r="DX53" s="53"/>
      <c r="DY53" s="53"/>
      <c r="DZ53" s="53"/>
      <c r="EA53" s="53"/>
      <c r="EB53" s="53"/>
      <c r="EC53" s="53"/>
      <c r="ED53" s="53"/>
      <c r="EE53" s="53"/>
      <c r="EF53" s="53"/>
      <c r="EG53" s="53"/>
      <c r="EH53" s="53"/>
      <c r="EI53" s="53"/>
      <c r="EJ53" s="53"/>
      <c r="EK53" s="53"/>
      <c r="EL53" s="53"/>
      <c r="EM53" s="53"/>
      <c r="EN53" s="53"/>
      <c r="EO53" s="53"/>
      <c r="EP53" s="53"/>
      <c r="EQ53" s="53"/>
      <c r="ER53" s="53"/>
      <c r="ES53" s="53"/>
      <c r="ET53" s="53"/>
      <c r="EU53" s="53"/>
      <c r="EV53" s="53"/>
      <c r="EW53" s="53"/>
      <c r="EX53" s="53"/>
      <c r="EY53" s="53"/>
      <c r="EZ53" s="53"/>
      <c r="FA53" s="53"/>
      <c r="FB53" s="53"/>
      <c r="FC53" s="53"/>
      <c r="FD53" s="53"/>
      <c r="FE53" s="53"/>
      <c r="FF53" s="53"/>
      <c r="FG53" s="53"/>
      <c r="FH53" s="53"/>
      <c r="FI53" s="53"/>
      <c r="FJ53" s="53"/>
      <c r="FK53" s="53"/>
      <c r="FL53" s="53"/>
      <c r="FM53" s="53"/>
      <c r="FN53" s="53"/>
      <c r="FO53" s="53"/>
      <c r="FP53" s="53"/>
      <c r="FQ53" s="53"/>
      <c r="FR53" s="53"/>
      <c r="FS53" s="53"/>
      <c r="FT53" s="53"/>
      <c r="FU53" s="53"/>
      <c r="FV53" s="53"/>
      <c r="FW53" s="53"/>
      <c r="FX53" s="53"/>
      <c r="FY53" s="53"/>
      <c r="FZ53" s="53"/>
      <c r="GA53" s="53"/>
      <c r="GB53" s="53"/>
      <c r="GC53" s="53"/>
      <c r="GD53" s="53"/>
      <c r="GE53" s="53"/>
      <c r="GF53" s="53"/>
      <c r="GG53" s="53"/>
      <c r="GH53" s="53"/>
      <c r="GI53" s="53"/>
      <c r="GJ53" s="53"/>
      <c r="GK53" s="53"/>
      <c r="GL53" s="53"/>
      <c r="GM53" s="53"/>
      <c r="GN53" s="53"/>
      <c r="GO53" s="53"/>
      <c r="GP53" s="53"/>
      <c r="GQ53" s="53"/>
      <c r="GR53" s="53"/>
      <c r="GS53" s="53"/>
      <c r="GT53" s="53"/>
      <c r="GU53" s="53"/>
      <c r="GV53" s="53"/>
      <c r="GW53" s="53"/>
      <c r="GX53" s="53"/>
      <c r="GY53" s="53"/>
      <c r="GZ53" s="53"/>
      <c r="HA53" s="53"/>
      <c r="HB53" s="53"/>
      <c r="HC53" s="53"/>
      <c r="HD53" s="53"/>
      <c r="HE53" s="53"/>
      <c r="HF53" s="53"/>
      <c r="HG53" s="53"/>
      <c r="HH53" s="53"/>
      <c r="HI53" s="53"/>
      <c r="HJ53" s="53"/>
      <c r="HK53" s="53"/>
      <c r="HL53" s="53"/>
      <c r="HM53" s="53"/>
      <c r="HN53" s="53"/>
      <c r="HO53" s="53"/>
      <c r="HP53" s="53"/>
      <c r="HQ53" s="53"/>
      <c r="HR53" s="53"/>
      <c r="HS53" s="53"/>
      <c r="HT53" s="53"/>
      <c r="HU53" s="53"/>
      <c r="HV53" s="53"/>
      <c r="HW53" s="53"/>
      <c r="HX53" s="53"/>
      <c r="HY53" s="53"/>
      <c r="HZ53" s="53"/>
    </row>
    <row r="54" spans="1:234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3"/>
      <c r="EP54" s="53"/>
      <c r="EQ54" s="53"/>
      <c r="ER54" s="53"/>
      <c r="ES54" s="53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  <c r="FF54" s="53"/>
      <c r="FG54" s="53"/>
      <c r="FH54" s="53"/>
      <c r="FI54" s="53"/>
      <c r="FJ54" s="53"/>
      <c r="FK54" s="53"/>
      <c r="FL54" s="53"/>
      <c r="FM54" s="53"/>
      <c r="FN54" s="53"/>
      <c r="FO54" s="53"/>
      <c r="FP54" s="53"/>
      <c r="FQ54" s="53"/>
      <c r="FR54" s="53"/>
      <c r="FS54" s="53"/>
      <c r="FT54" s="53"/>
      <c r="FU54" s="53"/>
      <c r="FV54" s="53"/>
      <c r="FW54" s="53"/>
      <c r="FX54" s="53"/>
      <c r="FY54" s="53"/>
      <c r="FZ54" s="53"/>
      <c r="GA54" s="53"/>
      <c r="GB54" s="53"/>
      <c r="GC54" s="53"/>
      <c r="GD54" s="53"/>
      <c r="GE54" s="53"/>
      <c r="GF54" s="53"/>
      <c r="GG54" s="53"/>
      <c r="GH54" s="53"/>
      <c r="GI54" s="53"/>
      <c r="GJ54" s="53"/>
      <c r="GK54" s="53"/>
      <c r="GL54" s="53"/>
      <c r="GM54" s="53"/>
      <c r="GN54" s="53"/>
      <c r="GO54" s="53"/>
      <c r="GP54" s="53"/>
      <c r="GQ54" s="53"/>
      <c r="GR54" s="53"/>
      <c r="GS54" s="53"/>
      <c r="GT54" s="53"/>
      <c r="GU54" s="53"/>
      <c r="GV54" s="53"/>
      <c r="GW54" s="53"/>
      <c r="GX54" s="53"/>
      <c r="GY54" s="53"/>
      <c r="GZ54" s="53"/>
      <c r="HA54" s="53"/>
      <c r="HB54" s="53"/>
      <c r="HC54" s="53"/>
      <c r="HD54" s="53"/>
      <c r="HE54" s="53"/>
      <c r="HF54" s="53"/>
      <c r="HG54" s="53"/>
      <c r="HH54" s="53"/>
      <c r="HI54" s="53"/>
      <c r="HJ54" s="53"/>
      <c r="HK54" s="53"/>
      <c r="HL54" s="53"/>
      <c r="HM54" s="53"/>
      <c r="HN54" s="53"/>
      <c r="HO54" s="53"/>
      <c r="HP54" s="53"/>
      <c r="HQ54" s="53"/>
      <c r="HR54" s="53"/>
      <c r="HS54" s="53"/>
      <c r="HT54" s="53"/>
      <c r="HU54" s="53"/>
      <c r="HV54" s="53"/>
      <c r="HW54" s="53"/>
      <c r="HX54" s="53"/>
      <c r="HY54" s="53"/>
      <c r="HZ54" s="53"/>
    </row>
    <row r="55" spans="1:234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53"/>
      <c r="DC55" s="53"/>
      <c r="DD55" s="53"/>
      <c r="DE55" s="53"/>
      <c r="DF55" s="53"/>
      <c r="DG55" s="53"/>
      <c r="DH55" s="53"/>
      <c r="DI55" s="53"/>
      <c r="DJ55" s="53"/>
      <c r="DK55" s="53"/>
      <c r="DL55" s="53"/>
      <c r="DM55" s="53"/>
      <c r="DN55" s="53"/>
      <c r="DO55" s="53"/>
      <c r="DP55" s="53"/>
      <c r="DQ55" s="53"/>
      <c r="DR55" s="53"/>
      <c r="DS55" s="53"/>
      <c r="DT55" s="53"/>
      <c r="DU55" s="53"/>
      <c r="DV55" s="53"/>
      <c r="DW55" s="53"/>
      <c r="DX55" s="53"/>
      <c r="DY55" s="53"/>
      <c r="DZ55" s="53"/>
      <c r="EA55" s="53"/>
      <c r="EB55" s="53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  <c r="EO55" s="53"/>
      <c r="EP55" s="53"/>
      <c r="EQ55" s="53"/>
      <c r="ER55" s="53"/>
      <c r="ES55" s="53"/>
      <c r="ET55" s="53"/>
      <c r="EU55" s="53"/>
      <c r="EV55" s="53"/>
      <c r="EW55" s="53"/>
      <c r="EX55" s="53"/>
      <c r="EY55" s="53"/>
      <c r="EZ55" s="53"/>
      <c r="FA55" s="53"/>
      <c r="FB55" s="53"/>
      <c r="FC55" s="53"/>
      <c r="FD55" s="53"/>
      <c r="FE55" s="53"/>
      <c r="FF55" s="53"/>
      <c r="FG55" s="53"/>
      <c r="FH55" s="53"/>
      <c r="FI55" s="53"/>
      <c r="FJ55" s="53"/>
      <c r="FK55" s="53"/>
      <c r="FL55" s="53"/>
      <c r="FM55" s="53"/>
      <c r="FN55" s="53"/>
      <c r="FO55" s="53"/>
      <c r="FP55" s="53"/>
      <c r="FQ55" s="53"/>
      <c r="FR55" s="53"/>
      <c r="FS55" s="53"/>
      <c r="FT55" s="53"/>
      <c r="FU55" s="53"/>
      <c r="FV55" s="53"/>
      <c r="FW55" s="53"/>
      <c r="FX55" s="53"/>
      <c r="FY55" s="53"/>
      <c r="FZ55" s="53"/>
      <c r="GA55" s="53"/>
      <c r="GB55" s="53"/>
      <c r="GC55" s="53"/>
      <c r="GD55" s="53"/>
      <c r="GE55" s="53"/>
      <c r="GF55" s="53"/>
      <c r="GG55" s="53"/>
      <c r="GH55" s="53"/>
      <c r="GI55" s="53"/>
      <c r="GJ55" s="53"/>
      <c r="GK55" s="53"/>
      <c r="GL55" s="53"/>
      <c r="GM55" s="53"/>
      <c r="GN55" s="53"/>
      <c r="GO55" s="53"/>
      <c r="GP55" s="53"/>
      <c r="GQ55" s="53"/>
      <c r="GR55" s="53"/>
      <c r="GS55" s="53"/>
      <c r="GT55" s="53"/>
      <c r="GU55" s="53"/>
      <c r="GV55" s="53"/>
      <c r="GW55" s="53"/>
      <c r="GX55" s="53"/>
      <c r="GY55" s="53"/>
      <c r="GZ55" s="53"/>
      <c r="HA55" s="53"/>
      <c r="HB55" s="53"/>
      <c r="HC55" s="53"/>
      <c r="HD55" s="53"/>
      <c r="HE55" s="53"/>
      <c r="HF55" s="53"/>
      <c r="HG55" s="53"/>
      <c r="HH55" s="53"/>
      <c r="HI55" s="53"/>
      <c r="HJ55" s="53"/>
      <c r="HK55" s="53"/>
      <c r="HL55" s="53"/>
      <c r="HM55" s="53"/>
      <c r="HN55" s="53"/>
      <c r="HO55" s="53"/>
      <c r="HP55" s="53"/>
      <c r="HQ55" s="53"/>
      <c r="HR55" s="53"/>
      <c r="HS55" s="53"/>
      <c r="HT55" s="53"/>
      <c r="HU55" s="53"/>
      <c r="HV55" s="53"/>
      <c r="HW55" s="53"/>
      <c r="HX55" s="53"/>
      <c r="HY55" s="53"/>
      <c r="HZ55" s="53"/>
    </row>
    <row r="56" spans="1:234" ht="19.5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3"/>
      <c r="DJ56" s="53"/>
      <c r="DK56" s="53"/>
      <c r="DL56" s="53"/>
      <c r="DM56" s="53"/>
      <c r="DN56" s="53"/>
      <c r="DO56" s="53"/>
      <c r="DP56" s="53"/>
      <c r="DQ56" s="53"/>
      <c r="DR56" s="53"/>
      <c r="DS56" s="53"/>
      <c r="DT56" s="53"/>
      <c r="DU56" s="53"/>
      <c r="DV56" s="53"/>
      <c r="DW56" s="53"/>
      <c r="DX56" s="53"/>
      <c r="DY56" s="53"/>
      <c r="DZ56" s="53"/>
      <c r="EA56" s="53"/>
      <c r="EB56" s="53"/>
      <c r="EC56" s="53"/>
      <c r="ED56" s="53"/>
      <c r="EE56" s="53"/>
      <c r="EF56" s="53"/>
      <c r="EG56" s="53"/>
      <c r="EH56" s="53"/>
      <c r="EI56" s="53"/>
      <c r="EJ56" s="53"/>
      <c r="EK56" s="53"/>
      <c r="EL56" s="53"/>
      <c r="EM56" s="53"/>
      <c r="EN56" s="53"/>
      <c r="EO56" s="53"/>
      <c r="EP56" s="53"/>
      <c r="EQ56" s="53"/>
      <c r="ER56" s="53"/>
      <c r="ES56" s="53"/>
      <c r="ET56" s="53"/>
      <c r="EU56" s="53"/>
      <c r="EV56" s="53"/>
      <c r="EW56" s="53"/>
      <c r="EX56" s="53"/>
      <c r="EY56" s="53"/>
      <c r="EZ56" s="53"/>
      <c r="FA56" s="53"/>
      <c r="FB56" s="53"/>
      <c r="FC56" s="53"/>
      <c r="FD56" s="53"/>
      <c r="FE56" s="53"/>
      <c r="FF56" s="53"/>
      <c r="FG56" s="53"/>
      <c r="FH56" s="53"/>
      <c r="FI56" s="53"/>
      <c r="FJ56" s="53"/>
      <c r="FK56" s="53"/>
      <c r="FL56" s="53"/>
      <c r="FM56" s="53"/>
      <c r="FN56" s="53"/>
      <c r="FO56" s="53"/>
      <c r="FP56" s="53"/>
      <c r="FQ56" s="53"/>
      <c r="FR56" s="53"/>
      <c r="FS56" s="53"/>
      <c r="FT56" s="53"/>
      <c r="FU56" s="53"/>
      <c r="FV56" s="53"/>
      <c r="FW56" s="53"/>
      <c r="FX56" s="53"/>
      <c r="FY56" s="53"/>
      <c r="FZ56" s="53"/>
      <c r="GA56" s="53"/>
      <c r="GB56" s="53"/>
      <c r="GC56" s="53"/>
      <c r="GD56" s="53"/>
      <c r="GE56" s="53"/>
      <c r="GF56" s="53"/>
      <c r="GG56" s="53"/>
      <c r="GH56" s="53"/>
      <c r="GI56" s="53"/>
      <c r="GJ56" s="53"/>
      <c r="GK56" s="53"/>
      <c r="GL56" s="53"/>
      <c r="GM56" s="53"/>
      <c r="GN56" s="53"/>
      <c r="GO56" s="53"/>
      <c r="GP56" s="53"/>
      <c r="GQ56" s="53"/>
      <c r="GR56" s="53"/>
      <c r="GS56" s="53"/>
      <c r="GT56" s="53"/>
      <c r="GU56" s="53"/>
      <c r="GV56" s="53"/>
      <c r="GW56" s="53"/>
      <c r="GX56" s="53"/>
      <c r="GY56" s="53"/>
      <c r="GZ56" s="53"/>
      <c r="HA56" s="53"/>
      <c r="HB56" s="53"/>
      <c r="HC56" s="53"/>
      <c r="HD56" s="53"/>
      <c r="HE56" s="53"/>
      <c r="HF56" s="53"/>
      <c r="HG56" s="53"/>
      <c r="HH56" s="53"/>
      <c r="HI56" s="53"/>
      <c r="HJ56" s="53"/>
      <c r="HK56" s="53"/>
      <c r="HL56" s="53"/>
      <c r="HM56" s="53"/>
      <c r="HN56" s="53"/>
      <c r="HO56" s="53"/>
      <c r="HP56" s="53"/>
      <c r="HQ56" s="53"/>
      <c r="HR56" s="53"/>
      <c r="HS56" s="53"/>
      <c r="HT56" s="53"/>
      <c r="HU56" s="53"/>
      <c r="HV56" s="53"/>
      <c r="HW56" s="53"/>
      <c r="HX56" s="53"/>
      <c r="HY56" s="53"/>
      <c r="HZ56" s="53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</mergeCells>
  <dataValidations count="1">
    <dataValidation type="whole" operator="greaterThanOrEqual" allowBlank="1" showInputMessage="1" showErrorMessage="1" sqref="F36:F48 F8:F31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55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72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2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2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86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74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80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166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56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3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3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0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0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165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2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177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165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171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348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57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53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6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69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0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47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13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63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132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58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165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175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1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165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169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344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59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27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2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39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67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1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29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33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72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60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100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1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111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99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1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105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216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61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392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402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393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399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801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62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18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28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28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34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62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63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33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43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33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38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81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64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1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8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0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17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0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1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8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13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30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38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5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5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0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0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2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0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0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5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0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0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0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4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21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2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2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0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0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1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1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0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0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0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6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27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199"/>
      <c r="B1" s="199" t="s">
        <v>0</v>
      </c>
      <c r="C1" s="199"/>
      <c r="D1" s="199"/>
      <c r="E1" s="199"/>
      <c r="F1" s="199"/>
      <c r="G1" s="199"/>
      <c r="H1" s="199"/>
      <c r="I1" s="199"/>
      <c r="J1" s="199"/>
    </row>
    <row r="2" spans="1:10" ht="30" customHeight="1">
      <c r="A2" s="200"/>
      <c r="B2" s="200" t="s">
        <v>1</v>
      </c>
      <c r="C2" s="201" t="s">
        <v>2</v>
      </c>
      <c r="D2" s="200"/>
      <c r="E2" s="200"/>
      <c r="F2" s="200"/>
      <c r="G2" s="200"/>
      <c r="H2" s="200"/>
      <c r="I2" s="200"/>
      <c r="J2" s="200"/>
    </row>
    <row r="3" spans="1:10" ht="30" customHeight="1">
      <c r="A3" s="200"/>
      <c r="B3" s="200" t="s">
        <v>3</v>
      </c>
      <c r="C3" s="202" t="s">
        <v>65</v>
      </c>
      <c r="D3" s="202"/>
      <c r="E3" s="200"/>
      <c r="F3" s="200"/>
      <c r="G3" s="200"/>
      <c r="H3" s="200"/>
      <c r="I3" s="200"/>
      <c r="J3" s="200"/>
    </row>
    <row r="4" spans="1:10" ht="30" customHeight="1">
      <c r="A4" s="200"/>
      <c r="B4" s="200" t="s">
        <v>5</v>
      </c>
      <c r="C4" s="203" t="s">
        <v>69</v>
      </c>
      <c r="D4" s="201">
        <v>2024</v>
      </c>
      <c r="E4" s="200"/>
      <c r="F4" s="200"/>
      <c r="G4" s="200"/>
      <c r="H4" s="200"/>
      <c r="I4" s="200"/>
      <c r="J4" s="200"/>
    </row>
    <row r="5" spans="1:10" ht="49.5" customHeight="1">
      <c r="A5" s="200"/>
      <c r="B5" s="230" t="s">
        <v>6</v>
      </c>
      <c r="C5" s="230"/>
      <c r="D5" s="230"/>
      <c r="E5" s="230"/>
      <c r="F5" s="230"/>
      <c r="G5" s="200"/>
      <c r="H5" s="200"/>
      <c r="I5" s="200"/>
      <c r="J5" s="200"/>
    </row>
    <row r="6" spans="1:10" ht="39.75" customHeight="1">
      <c r="A6" s="200"/>
      <c r="B6" s="201" t="s">
        <v>70</v>
      </c>
      <c r="C6" s="201"/>
      <c r="D6" s="200"/>
      <c r="E6" s="200"/>
      <c r="F6" s="200"/>
      <c r="G6" s="200"/>
      <c r="H6" s="200"/>
      <c r="I6" s="200"/>
      <c r="J6" s="200"/>
    </row>
    <row r="7" spans="1:10" ht="30" customHeight="1">
      <c r="A7" s="204"/>
      <c r="B7" s="228" t="s">
        <v>71</v>
      </c>
      <c r="C7" s="229"/>
      <c r="D7" s="229"/>
      <c r="E7" s="205" t="s">
        <v>72</v>
      </c>
      <c r="F7" s="206" t="s">
        <v>73</v>
      </c>
      <c r="G7" s="204"/>
      <c r="H7" s="204"/>
      <c r="I7" s="204"/>
      <c r="J7" s="204"/>
    </row>
    <row r="8" spans="1:10" ht="24.75" customHeight="1">
      <c r="A8" s="204"/>
      <c r="B8" s="231" t="s">
        <v>74</v>
      </c>
      <c r="C8" s="231"/>
      <c r="D8" s="232"/>
      <c r="E8" s="207" t="s">
        <v>75</v>
      </c>
      <c r="F8" s="208">
        <v>0</v>
      </c>
      <c r="G8" s="204"/>
      <c r="H8" s="204"/>
      <c r="I8" s="204"/>
      <c r="J8" s="204"/>
    </row>
    <row r="9" spans="1:10" ht="24.75" customHeight="1">
      <c r="A9" s="204"/>
      <c r="B9" s="233"/>
      <c r="C9" s="233"/>
      <c r="D9" s="234"/>
      <c r="E9" s="207" t="s">
        <v>76</v>
      </c>
      <c r="F9" s="208">
        <v>0</v>
      </c>
      <c r="G9" s="204"/>
      <c r="H9" s="204"/>
      <c r="I9" s="204"/>
      <c r="J9" s="204"/>
    </row>
    <row r="10" spans="1:10" ht="24.75" customHeight="1">
      <c r="A10" s="204"/>
      <c r="B10" s="235" t="s">
        <v>77</v>
      </c>
      <c r="C10" s="235"/>
      <c r="D10" s="236"/>
      <c r="E10" s="209" t="s">
        <v>78</v>
      </c>
      <c r="F10" s="208">
        <v>2</v>
      </c>
      <c r="G10" s="204"/>
      <c r="H10" s="204"/>
      <c r="I10" s="204"/>
      <c r="J10" s="204"/>
    </row>
    <row r="11" spans="1:10" ht="24.75" customHeight="1">
      <c r="A11" s="204"/>
      <c r="B11" s="237"/>
      <c r="C11" s="237"/>
      <c r="D11" s="238"/>
      <c r="E11" s="209" t="s">
        <v>79</v>
      </c>
      <c r="F11" s="208">
        <v>2</v>
      </c>
      <c r="G11" s="204"/>
      <c r="H11" s="204"/>
      <c r="I11" s="204"/>
      <c r="J11" s="204"/>
    </row>
    <row r="12" spans="1:10" ht="24.75" customHeight="1">
      <c r="A12" s="204"/>
      <c r="B12" s="237"/>
      <c r="C12" s="237"/>
      <c r="D12" s="238"/>
      <c r="E12" s="209" t="s">
        <v>80</v>
      </c>
      <c r="F12" s="208">
        <v>0</v>
      </c>
      <c r="G12" s="204"/>
      <c r="H12" s="204"/>
      <c r="I12" s="204"/>
      <c r="J12" s="204"/>
    </row>
    <row r="13" spans="1:10" ht="24.75" customHeight="1">
      <c r="A13" s="204"/>
      <c r="B13" s="239"/>
      <c r="C13" s="239"/>
      <c r="D13" s="240"/>
      <c r="E13" s="209" t="s">
        <v>81</v>
      </c>
      <c r="F13" s="208">
        <v>0</v>
      </c>
      <c r="G13" s="210"/>
      <c r="H13" s="210"/>
      <c r="I13" s="210"/>
      <c r="J13" s="210"/>
    </row>
    <row r="14" spans="1:10" ht="24.75" customHeight="1">
      <c r="A14" s="204"/>
      <c r="B14" s="235" t="s">
        <v>82</v>
      </c>
      <c r="C14" s="235"/>
      <c r="D14" s="236"/>
      <c r="E14" s="209" t="s">
        <v>78</v>
      </c>
      <c r="F14" s="208">
        <v>1</v>
      </c>
      <c r="G14" s="210"/>
      <c r="H14" s="210"/>
      <c r="I14" s="210"/>
      <c r="J14" s="210"/>
    </row>
    <row r="15" spans="1:10" ht="24.75" customHeight="1">
      <c r="A15" s="204"/>
      <c r="B15" s="237"/>
      <c r="C15" s="237"/>
      <c r="D15" s="238"/>
      <c r="E15" s="209" t="s">
        <v>79</v>
      </c>
      <c r="F15" s="208">
        <v>1</v>
      </c>
      <c r="G15" s="210"/>
      <c r="H15" s="210"/>
      <c r="I15" s="210"/>
      <c r="J15" s="210"/>
    </row>
    <row r="16" spans="1:10" ht="24.75" customHeight="1">
      <c r="A16" s="204"/>
      <c r="B16" s="237"/>
      <c r="C16" s="237"/>
      <c r="D16" s="238"/>
      <c r="E16" s="209" t="s">
        <v>80</v>
      </c>
      <c r="F16" s="208">
        <v>0</v>
      </c>
      <c r="G16" s="210"/>
      <c r="H16" s="210"/>
      <c r="I16" s="210"/>
      <c r="J16" s="210"/>
    </row>
    <row r="17" spans="1:10" ht="24.75" customHeight="1">
      <c r="A17" s="204"/>
      <c r="B17" s="239"/>
      <c r="C17" s="239"/>
      <c r="D17" s="240"/>
      <c r="E17" s="209" t="s">
        <v>81</v>
      </c>
      <c r="F17" s="208">
        <v>0</v>
      </c>
      <c r="G17" s="204"/>
      <c r="H17" s="204"/>
      <c r="I17" s="204"/>
      <c r="J17" s="204"/>
    </row>
    <row r="18" spans="1:10" ht="24.75" customHeight="1">
      <c r="A18" s="204"/>
      <c r="B18" s="241" t="s">
        <v>83</v>
      </c>
      <c r="C18" s="242"/>
      <c r="D18" s="242"/>
      <c r="E18" s="209" t="s">
        <v>81</v>
      </c>
      <c r="F18" s="208">
        <v>0</v>
      </c>
      <c r="G18" s="204"/>
      <c r="H18" s="204"/>
      <c r="I18" s="204"/>
      <c r="J18" s="204"/>
    </row>
    <row r="19" spans="1:10" ht="24.75" customHeight="1">
      <c r="A19" s="204"/>
      <c r="B19" s="241" t="s">
        <v>84</v>
      </c>
      <c r="C19" s="242"/>
      <c r="D19" s="242"/>
      <c r="E19" s="209" t="s">
        <v>81</v>
      </c>
      <c r="F19" s="208">
        <v>0</v>
      </c>
      <c r="G19" s="204"/>
      <c r="H19" s="204"/>
      <c r="I19" s="204"/>
      <c r="J19" s="204"/>
    </row>
    <row r="20" spans="1:10" ht="24.75" customHeight="1">
      <c r="A20" s="204"/>
      <c r="B20" s="231" t="s">
        <v>85</v>
      </c>
      <c r="C20" s="235"/>
      <c r="D20" s="236"/>
      <c r="E20" s="209" t="s">
        <v>78</v>
      </c>
      <c r="F20" s="208">
        <v>2</v>
      </c>
      <c r="G20" s="204"/>
      <c r="H20" s="204"/>
      <c r="I20" s="204"/>
      <c r="J20" s="204"/>
    </row>
    <row r="21" spans="1:10" ht="24.75" customHeight="1">
      <c r="A21" s="204"/>
      <c r="B21" s="237"/>
      <c r="C21" s="237"/>
      <c r="D21" s="238"/>
      <c r="E21" s="209" t="s">
        <v>86</v>
      </c>
      <c r="F21" s="208">
        <v>2</v>
      </c>
      <c r="G21" s="204"/>
      <c r="H21" s="204"/>
      <c r="I21" s="204"/>
      <c r="J21" s="204"/>
    </row>
    <row r="22" spans="1:10" ht="24.75" customHeight="1">
      <c r="A22" s="204"/>
      <c r="B22" s="237"/>
      <c r="C22" s="237"/>
      <c r="D22" s="238"/>
      <c r="E22" s="209" t="s">
        <v>87</v>
      </c>
      <c r="F22" s="208">
        <v>10</v>
      </c>
      <c r="G22" s="204"/>
      <c r="H22" s="204"/>
      <c r="I22" s="204"/>
      <c r="J22" s="204"/>
    </row>
    <row r="23" spans="1:10" ht="24.75" customHeight="1">
      <c r="A23" s="204"/>
      <c r="B23" s="237"/>
      <c r="C23" s="237"/>
      <c r="D23" s="238"/>
      <c r="E23" s="209" t="s">
        <v>88</v>
      </c>
      <c r="F23" s="208">
        <v>0</v>
      </c>
      <c r="G23" s="204"/>
      <c r="H23" s="204"/>
      <c r="I23" s="204"/>
      <c r="J23" s="204"/>
    </row>
    <row r="24" spans="1:10" ht="24.75" customHeight="1">
      <c r="A24" s="204"/>
      <c r="B24" s="237"/>
      <c r="C24" s="237"/>
      <c r="D24" s="238"/>
      <c r="E24" s="209" t="s">
        <v>80</v>
      </c>
      <c r="F24" s="208">
        <v>0</v>
      </c>
      <c r="G24" s="204"/>
      <c r="H24" s="204"/>
      <c r="I24" s="204"/>
      <c r="J24" s="204"/>
    </row>
    <row r="25" spans="1:10" ht="24.75" customHeight="1">
      <c r="A25" s="204"/>
      <c r="B25" s="237"/>
      <c r="C25" s="237"/>
      <c r="D25" s="238"/>
      <c r="E25" s="209" t="s">
        <v>81</v>
      </c>
      <c r="F25" s="208">
        <v>0</v>
      </c>
      <c r="G25" s="204"/>
      <c r="H25" s="204"/>
      <c r="I25" s="204"/>
      <c r="J25" s="204"/>
    </row>
    <row r="26" spans="1:10" ht="24.75" customHeight="1">
      <c r="A26" s="204"/>
      <c r="B26" s="239"/>
      <c r="C26" s="239"/>
      <c r="D26" s="240"/>
      <c r="E26" s="209" t="s">
        <v>89</v>
      </c>
      <c r="F26" s="208">
        <v>0</v>
      </c>
      <c r="G26" s="204"/>
      <c r="H26" s="204"/>
      <c r="I26" s="204"/>
      <c r="J26" s="204"/>
    </row>
    <row r="27" spans="1:10" ht="24.75" customHeight="1">
      <c r="A27" s="204"/>
      <c r="B27" s="231" t="s">
        <v>90</v>
      </c>
      <c r="C27" s="231"/>
      <c r="D27" s="232"/>
      <c r="E27" s="209" t="s">
        <v>87</v>
      </c>
      <c r="F27" s="208">
        <v>0</v>
      </c>
      <c r="G27" s="204"/>
      <c r="H27" s="204"/>
      <c r="I27" s="204"/>
      <c r="J27" s="204"/>
    </row>
    <row r="28" spans="1:10" ht="24.75" customHeight="1">
      <c r="A28" s="204"/>
      <c r="B28" s="223"/>
      <c r="C28" s="223"/>
      <c r="D28" s="243"/>
      <c r="E28" s="209" t="s">
        <v>88</v>
      </c>
      <c r="F28" s="208">
        <v>0</v>
      </c>
      <c r="G28" s="204"/>
      <c r="H28" s="204"/>
      <c r="I28" s="204"/>
      <c r="J28" s="204"/>
    </row>
    <row r="29" spans="1:10" ht="24.75" customHeight="1">
      <c r="A29" s="204"/>
      <c r="B29" s="223"/>
      <c r="C29" s="223"/>
      <c r="D29" s="243"/>
      <c r="E29" s="209" t="s">
        <v>80</v>
      </c>
      <c r="F29" s="208">
        <v>0</v>
      </c>
      <c r="G29" s="204"/>
      <c r="H29" s="204"/>
      <c r="I29" s="204"/>
      <c r="J29" s="204"/>
    </row>
    <row r="30" spans="1:10" ht="24.75" customHeight="1">
      <c r="A30" s="204"/>
      <c r="B30" s="223"/>
      <c r="C30" s="223"/>
      <c r="D30" s="243"/>
      <c r="E30" s="209" t="s">
        <v>81</v>
      </c>
      <c r="F30" s="208">
        <v>0</v>
      </c>
      <c r="G30" s="204"/>
      <c r="H30" s="204"/>
      <c r="I30" s="204"/>
      <c r="J30" s="204"/>
    </row>
    <row r="31" spans="1:10" ht="24.75" customHeight="1">
      <c r="A31" s="204"/>
      <c r="B31" s="223"/>
      <c r="C31" s="223"/>
      <c r="D31" s="243"/>
      <c r="E31" s="209" t="s">
        <v>89</v>
      </c>
      <c r="F31" s="208">
        <v>0</v>
      </c>
      <c r="G31" s="204"/>
      <c r="H31" s="204"/>
      <c r="I31" s="204"/>
      <c r="J31" s="204"/>
    </row>
    <row r="32" spans="1:10" ht="24.75" customHeight="1">
      <c r="A32" s="204"/>
      <c r="B32" s="244" t="s">
        <v>91</v>
      </c>
      <c r="C32" s="245"/>
      <c r="D32" s="245"/>
      <c r="E32" s="246"/>
      <c r="F32" s="211">
        <f>SUM(F8:F31)</f>
        <v>20</v>
      </c>
      <c r="G32" s="204"/>
      <c r="H32" s="204"/>
      <c r="I32" s="204"/>
      <c r="J32" s="204"/>
    </row>
    <row r="33" spans="1:10" ht="24.75" customHeight="1">
      <c r="A33" s="204"/>
      <c r="B33" s="212"/>
      <c r="C33" s="212"/>
      <c r="D33" s="212"/>
      <c r="E33" s="212"/>
      <c r="F33" s="213"/>
      <c r="G33" s="204"/>
      <c r="H33" s="204"/>
      <c r="I33" s="204"/>
      <c r="J33" s="204"/>
    </row>
    <row r="34" spans="1:10" ht="39.75" customHeight="1">
      <c r="A34" s="200"/>
      <c r="B34" s="247" t="s">
        <v>92</v>
      </c>
      <c r="C34" s="247"/>
      <c r="D34" s="247"/>
      <c r="E34" s="247"/>
      <c r="F34" s="247"/>
      <c r="G34" s="200"/>
      <c r="H34" s="200"/>
      <c r="I34" s="200"/>
      <c r="J34" s="200"/>
    </row>
    <row r="35" spans="1:10" ht="24.75" customHeight="1">
      <c r="A35" s="204"/>
      <c r="B35" s="228" t="s">
        <v>71</v>
      </c>
      <c r="C35" s="229"/>
      <c r="D35" s="229"/>
      <c r="E35" s="205" t="s">
        <v>72</v>
      </c>
      <c r="F35" s="206" t="s">
        <v>73</v>
      </c>
      <c r="G35" s="204"/>
      <c r="H35" s="204"/>
      <c r="I35" s="204"/>
      <c r="J35" s="204"/>
    </row>
    <row r="36" spans="1:10" ht="24.75" customHeight="1">
      <c r="A36" s="204"/>
      <c r="B36" s="231" t="s">
        <v>94</v>
      </c>
      <c r="C36" s="235"/>
      <c r="D36" s="236"/>
      <c r="E36" s="207" t="s">
        <v>75</v>
      </c>
      <c r="F36" s="208">
        <v>0</v>
      </c>
      <c r="G36" s="204"/>
      <c r="H36" s="204"/>
      <c r="I36" s="204"/>
      <c r="J36" s="204"/>
    </row>
    <row r="37" spans="1:10" ht="24.75" customHeight="1">
      <c r="A37" s="204"/>
      <c r="B37" s="237"/>
      <c r="C37" s="237"/>
      <c r="D37" s="238"/>
      <c r="E37" s="207" t="s">
        <v>76</v>
      </c>
      <c r="F37" s="208">
        <v>0</v>
      </c>
      <c r="G37" s="204"/>
      <c r="H37" s="204"/>
      <c r="I37" s="204"/>
      <c r="J37" s="204"/>
    </row>
    <row r="38" spans="1:10" ht="24.75" customHeight="1">
      <c r="A38" s="204"/>
      <c r="B38" s="237"/>
      <c r="C38" s="237"/>
      <c r="D38" s="238"/>
      <c r="E38" s="209" t="s">
        <v>78</v>
      </c>
      <c r="F38" s="208">
        <v>2</v>
      </c>
      <c r="G38" s="204"/>
      <c r="H38" s="204"/>
      <c r="I38" s="204"/>
      <c r="J38" s="204"/>
    </row>
    <row r="39" spans="1:10" ht="24.75" customHeight="1">
      <c r="A39" s="204"/>
      <c r="B39" s="237"/>
      <c r="C39" s="237"/>
      <c r="D39" s="238"/>
      <c r="E39" s="209" t="s">
        <v>79</v>
      </c>
      <c r="F39" s="208">
        <v>0</v>
      </c>
      <c r="G39" s="204"/>
      <c r="H39" s="204"/>
      <c r="I39" s="204"/>
      <c r="J39" s="204"/>
    </row>
    <row r="40" spans="1:10" ht="24.75" customHeight="1">
      <c r="A40" s="204"/>
      <c r="B40" s="239"/>
      <c r="C40" s="239"/>
      <c r="D40" s="240"/>
      <c r="E40" s="209" t="s">
        <v>80</v>
      </c>
      <c r="F40" s="208">
        <v>0</v>
      </c>
      <c r="G40" s="204"/>
      <c r="H40" s="204"/>
      <c r="I40" s="204"/>
      <c r="J40" s="204"/>
    </row>
    <row r="41" spans="1:10" ht="24.75" customHeight="1">
      <c r="A41" s="204"/>
      <c r="B41" s="231" t="s">
        <v>95</v>
      </c>
      <c r="C41" s="235"/>
      <c r="D41" s="236"/>
      <c r="E41" s="209" t="s">
        <v>96</v>
      </c>
      <c r="F41" s="208">
        <v>0</v>
      </c>
      <c r="G41" s="204"/>
      <c r="H41" s="204"/>
      <c r="I41" s="204"/>
      <c r="J41" s="204"/>
    </row>
    <row r="42" spans="1:10" ht="24.75" customHeight="1">
      <c r="A42" s="204"/>
      <c r="B42" s="223"/>
      <c r="C42" s="237"/>
      <c r="D42" s="238"/>
      <c r="E42" s="209" t="s">
        <v>97</v>
      </c>
      <c r="F42" s="208">
        <v>0</v>
      </c>
      <c r="G42" s="204"/>
      <c r="H42" s="204"/>
      <c r="I42" s="204"/>
      <c r="J42" s="204"/>
    </row>
    <row r="43" spans="1:10" ht="24.75" customHeight="1">
      <c r="A43" s="204"/>
      <c r="B43" s="239"/>
      <c r="C43" s="239"/>
      <c r="D43" s="240"/>
      <c r="E43" s="209" t="s">
        <v>98</v>
      </c>
      <c r="F43" s="208">
        <v>0</v>
      </c>
      <c r="G43" s="204"/>
      <c r="H43" s="204"/>
      <c r="I43" s="204"/>
      <c r="J43" s="204"/>
    </row>
    <row r="44" spans="1:10" ht="24.75" customHeight="1">
      <c r="A44" s="204"/>
      <c r="B44" s="231" t="s">
        <v>99</v>
      </c>
      <c r="C44" s="235"/>
      <c r="D44" s="236"/>
      <c r="E44" s="209" t="s">
        <v>100</v>
      </c>
      <c r="F44" s="208">
        <v>1</v>
      </c>
      <c r="G44" s="204"/>
      <c r="H44" s="204"/>
      <c r="I44" s="204"/>
      <c r="J44" s="204"/>
    </row>
    <row r="45" spans="1:10" ht="24.75" customHeight="1">
      <c r="A45" s="204"/>
      <c r="B45" s="223"/>
      <c r="C45" s="237"/>
      <c r="D45" s="238"/>
      <c r="E45" s="209" t="s">
        <v>101</v>
      </c>
      <c r="F45" s="208">
        <v>1</v>
      </c>
      <c r="G45" s="204"/>
      <c r="H45" s="204"/>
      <c r="I45" s="204"/>
      <c r="J45" s="204"/>
    </row>
    <row r="46" spans="1:10" ht="24.75" customHeight="1">
      <c r="A46" s="204"/>
      <c r="B46" s="239"/>
      <c r="C46" s="239"/>
      <c r="D46" s="240"/>
      <c r="E46" s="209" t="s">
        <v>102</v>
      </c>
      <c r="F46" s="208">
        <v>0</v>
      </c>
      <c r="G46" s="204"/>
      <c r="H46" s="204"/>
      <c r="I46" s="204"/>
      <c r="J46" s="204"/>
    </row>
    <row r="47" spans="1:10" ht="24.75" customHeight="1">
      <c r="A47" s="204"/>
      <c r="B47" s="231" t="s">
        <v>103</v>
      </c>
      <c r="C47" s="235"/>
      <c r="D47" s="236"/>
      <c r="E47" s="209" t="s">
        <v>104</v>
      </c>
      <c r="F47" s="208">
        <v>10</v>
      </c>
      <c r="G47" s="204"/>
      <c r="H47" s="204"/>
      <c r="I47" s="204"/>
      <c r="J47" s="204"/>
    </row>
    <row r="48" spans="1:10" ht="24.75" customHeight="1">
      <c r="A48" s="204"/>
      <c r="B48" s="239"/>
      <c r="C48" s="239"/>
      <c r="D48" s="240"/>
      <c r="E48" s="209" t="s">
        <v>105</v>
      </c>
      <c r="F48" s="208">
        <v>0</v>
      </c>
      <c r="G48" s="204"/>
      <c r="H48" s="204"/>
      <c r="I48" s="204"/>
      <c r="J48" s="204"/>
    </row>
    <row r="49" spans="1:10" ht="24.75" customHeight="1">
      <c r="A49" s="204"/>
      <c r="B49" s="249" t="s">
        <v>106</v>
      </c>
      <c r="C49" s="250"/>
      <c r="D49" s="250"/>
      <c r="E49" s="250"/>
      <c r="F49" s="214">
        <f>SUM(F36:F48)</f>
        <v>14</v>
      </c>
      <c r="G49" s="204"/>
      <c r="H49" s="204"/>
      <c r="I49" s="204"/>
      <c r="J49" s="204"/>
    </row>
    <row r="50" spans="1:10" ht="24.75" customHeight="1">
      <c r="A50" s="204"/>
      <c r="B50" s="251" t="s">
        <v>107</v>
      </c>
      <c r="C50" s="252"/>
      <c r="D50" s="252"/>
      <c r="E50" s="252"/>
      <c r="F50" s="215">
        <f>F49+F32</f>
        <v>34</v>
      </c>
      <c r="G50" s="204"/>
      <c r="H50" s="204"/>
      <c r="I50" s="204"/>
      <c r="J50" s="204"/>
    </row>
    <row r="51" spans="1:10" ht="24.75" customHeight="1">
      <c r="A51" s="204"/>
      <c r="B51" s="216" t="s">
        <v>67</v>
      </c>
      <c r="C51" s="204"/>
      <c r="D51" s="204"/>
      <c r="E51" s="204"/>
      <c r="F51" s="204"/>
      <c r="G51" s="204"/>
      <c r="H51" s="204"/>
      <c r="I51" s="204"/>
      <c r="J51" s="204"/>
    </row>
    <row r="52" spans="1:10" ht="33.75" customHeight="1">
      <c r="A52" s="204"/>
      <c r="B52" s="248" t="s">
        <v>108</v>
      </c>
      <c r="C52" s="248"/>
      <c r="D52" s="248"/>
      <c r="E52" s="248"/>
      <c r="F52" s="248"/>
      <c r="G52" s="204"/>
      <c r="H52" s="204"/>
      <c r="I52" s="204"/>
      <c r="J52" s="204"/>
    </row>
    <row r="53" spans="1:10" ht="19.5" customHeight="1">
      <c r="A53" s="204"/>
      <c r="B53" s="204"/>
      <c r="C53" s="204"/>
      <c r="D53" s="204"/>
      <c r="E53" s="204"/>
      <c r="F53" s="204"/>
      <c r="G53" s="204"/>
      <c r="H53" s="204"/>
      <c r="I53" s="204"/>
      <c r="J53" s="204"/>
    </row>
    <row r="54" spans="1:10" ht="19.5" customHeight="1">
      <c r="A54" s="204"/>
      <c r="B54" s="204"/>
      <c r="C54" s="204"/>
      <c r="D54" s="204"/>
      <c r="E54" s="204"/>
      <c r="F54" s="204"/>
      <c r="G54" s="204"/>
      <c r="H54" s="204"/>
      <c r="I54" s="204"/>
      <c r="J54" s="204"/>
    </row>
    <row r="55" spans="1:10" ht="19.5" customHeight="1">
      <c r="A55" s="204"/>
      <c r="B55" s="204"/>
      <c r="C55" s="204"/>
      <c r="D55" s="204"/>
      <c r="E55" s="204"/>
      <c r="F55" s="204"/>
      <c r="G55" s="204"/>
      <c r="H55" s="204"/>
      <c r="I55" s="204"/>
      <c r="J55" s="20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39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9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2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21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9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14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35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40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2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42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0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2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0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54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2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40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2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48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102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4"/>
      <c r="B2" s="54" t="s">
        <v>1</v>
      </c>
      <c r="C2" s="55" t="s">
        <v>2</v>
      </c>
      <c r="D2" s="54"/>
      <c r="E2" s="54"/>
      <c r="F2" s="54"/>
      <c r="G2" s="54"/>
      <c r="H2" s="54"/>
      <c r="I2" s="54"/>
      <c r="J2" s="54"/>
    </row>
    <row r="3" spans="1:10" ht="30" customHeight="1">
      <c r="A3" s="54"/>
      <c r="B3" s="54" t="s">
        <v>3</v>
      </c>
      <c r="C3" s="56" t="s">
        <v>41</v>
      </c>
      <c r="D3" s="56"/>
      <c r="E3" s="54"/>
      <c r="F3" s="54"/>
      <c r="G3" s="54"/>
      <c r="H3" s="54"/>
      <c r="I3" s="54"/>
      <c r="J3" s="54"/>
    </row>
    <row r="4" spans="1:10" ht="30" customHeight="1">
      <c r="A4" s="54"/>
      <c r="B4" s="54" t="s">
        <v>5</v>
      </c>
      <c r="C4" s="57" t="s">
        <v>69</v>
      </c>
      <c r="D4" s="55">
        <v>2024</v>
      </c>
      <c r="E4" s="54"/>
      <c r="F4" s="54"/>
      <c r="G4" s="54"/>
      <c r="H4" s="54"/>
      <c r="I4" s="54"/>
      <c r="J4" s="54"/>
    </row>
    <row r="5" spans="1:10" ht="49.5" customHeight="1">
      <c r="A5" s="54"/>
      <c r="B5" s="230" t="s">
        <v>6</v>
      </c>
      <c r="C5" s="230"/>
      <c r="D5" s="230"/>
      <c r="E5" s="230"/>
      <c r="F5" s="230"/>
      <c r="G5" s="54"/>
      <c r="H5" s="54"/>
      <c r="I5" s="54"/>
      <c r="J5" s="54"/>
    </row>
    <row r="6" spans="1:10" ht="39.75" customHeight="1">
      <c r="A6" s="54"/>
      <c r="B6" s="55" t="s">
        <v>70</v>
      </c>
      <c r="C6" s="55"/>
      <c r="D6" s="54"/>
      <c r="E6" s="54"/>
      <c r="F6" s="54"/>
      <c r="G6" s="54"/>
      <c r="H6" s="54"/>
      <c r="I6" s="54"/>
      <c r="J6" s="54"/>
    </row>
    <row r="7" spans="1:10" ht="30" customHeight="1">
      <c r="A7" s="49"/>
      <c r="B7" s="228" t="s">
        <v>71</v>
      </c>
      <c r="C7" s="229"/>
      <c r="D7" s="229"/>
      <c r="E7" s="59" t="s">
        <v>72</v>
      </c>
      <c r="F7" s="60" t="s">
        <v>73</v>
      </c>
      <c r="G7" s="49"/>
      <c r="H7" s="49"/>
      <c r="I7" s="49"/>
      <c r="J7" s="49"/>
    </row>
    <row r="8" spans="1:10" ht="24.75" customHeight="1">
      <c r="A8" s="49"/>
      <c r="B8" s="231" t="s">
        <v>74</v>
      </c>
      <c r="C8" s="231"/>
      <c r="D8" s="232"/>
      <c r="E8" s="61" t="s">
        <v>75</v>
      </c>
      <c r="F8" s="62">
        <v>0</v>
      </c>
      <c r="G8" s="49"/>
      <c r="H8" s="49"/>
      <c r="I8" s="49"/>
      <c r="J8" s="49"/>
    </row>
    <row r="9" spans="1:10" ht="24.75" customHeight="1">
      <c r="A9" s="49"/>
      <c r="B9" s="233"/>
      <c r="C9" s="233"/>
      <c r="D9" s="234"/>
      <c r="E9" s="61" t="s">
        <v>76</v>
      </c>
      <c r="F9" s="62">
        <v>0</v>
      </c>
      <c r="G9" s="49"/>
      <c r="H9" s="49"/>
      <c r="I9" s="49"/>
      <c r="J9" s="49"/>
    </row>
    <row r="10" spans="1:10" ht="24.75" customHeight="1">
      <c r="A10" s="49"/>
      <c r="B10" s="235" t="s">
        <v>77</v>
      </c>
      <c r="C10" s="235"/>
      <c r="D10" s="236"/>
      <c r="E10" s="63" t="s">
        <v>78</v>
      </c>
      <c r="F10" s="62">
        <v>2</v>
      </c>
      <c r="G10" s="49"/>
      <c r="H10" s="49"/>
      <c r="I10" s="49"/>
      <c r="J10" s="49"/>
    </row>
    <row r="11" spans="1:10" ht="24.75" customHeight="1">
      <c r="A11" s="49"/>
      <c r="B11" s="237"/>
      <c r="C11" s="237"/>
      <c r="D11" s="238"/>
      <c r="E11" s="63" t="s">
        <v>79</v>
      </c>
      <c r="F11" s="62">
        <v>2</v>
      </c>
      <c r="G11" s="49"/>
      <c r="H11" s="49"/>
      <c r="I11" s="49"/>
      <c r="J11" s="49"/>
    </row>
    <row r="12" spans="1:10" ht="24.75" customHeight="1">
      <c r="A12" s="49"/>
      <c r="B12" s="237"/>
      <c r="C12" s="237"/>
      <c r="D12" s="238"/>
      <c r="E12" s="63" t="s">
        <v>80</v>
      </c>
      <c r="F12" s="62">
        <v>0</v>
      </c>
      <c r="G12" s="49"/>
      <c r="H12" s="49"/>
      <c r="I12" s="49"/>
      <c r="J12" s="49"/>
    </row>
    <row r="13" spans="1:10" ht="24.75" customHeight="1">
      <c r="A13" s="49"/>
      <c r="B13" s="239"/>
      <c r="C13" s="239"/>
      <c r="D13" s="240"/>
      <c r="E13" s="63" t="s">
        <v>81</v>
      </c>
      <c r="F13" s="62">
        <v>0</v>
      </c>
      <c r="G13" s="64"/>
      <c r="H13" s="64"/>
      <c r="I13" s="64"/>
      <c r="J13" s="64"/>
    </row>
    <row r="14" spans="1:10" ht="24.75" customHeight="1">
      <c r="A14" s="49"/>
      <c r="B14" s="235" t="s">
        <v>82</v>
      </c>
      <c r="C14" s="235"/>
      <c r="D14" s="236"/>
      <c r="E14" s="63" t="s">
        <v>78</v>
      </c>
      <c r="F14" s="62">
        <v>1</v>
      </c>
      <c r="G14" s="64"/>
      <c r="H14" s="64"/>
      <c r="I14" s="64"/>
      <c r="J14" s="64"/>
    </row>
    <row r="15" spans="1:10" ht="24.75" customHeight="1">
      <c r="A15" s="49"/>
      <c r="B15" s="237"/>
      <c r="C15" s="237"/>
      <c r="D15" s="238"/>
      <c r="E15" s="63" t="s">
        <v>79</v>
      </c>
      <c r="F15" s="62">
        <v>1</v>
      </c>
      <c r="G15" s="64"/>
      <c r="H15" s="64"/>
      <c r="I15" s="64"/>
      <c r="J15" s="64"/>
    </row>
    <row r="16" spans="1:10" ht="24.75" customHeight="1">
      <c r="A16" s="49"/>
      <c r="B16" s="237"/>
      <c r="C16" s="237"/>
      <c r="D16" s="238"/>
      <c r="E16" s="63" t="s">
        <v>80</v>
      </c>
      <c r="F16" s="62">
        <v>0</v>
      </c>
      <c r="G16" s="64"/>
      <c r="H16" s="64"/>
      <c r="I16" s="64"/>
      <c r="J16" s="64"/>
    </row>
    <row r="17" spans="1:10" ht="24.75" customHeight="1">
      <c r="A17" s="49"/>
      <c r="B17" s="239"/>
      <c r="C17" s="239"/>
      <c r="D17" s="240"/>
      <c r="E17" s="63" t="s">
        <v>81</v>
      </c>
      <c r="F17" s="62">
        <v>0</v>
      </c>
      <c r="G17" s="49"/>
      <c r="H17" s="49"/>
      <c r="I17" s="49"/>
      <c r="J17" s="49"/>
    </row>
    <row r="18" spans="1:10" ht="24.75" customHeight="1">
      <c r="A18" s="49"/>
      <c r="B18" s="241" t="s">
        <v>83</v>
      </c>
      <c r="C18" s="242"/>
      <c r="D18" s="242"/>
      <c r="E18" s="63" t="s">
        <v>81</v>
      </c>
      <c r="F18" s="62">
        <v>0</v>
      </c>
      <c r="G18" s="49"/>
      <c r="H18" s="49"/>
      <c r="I18" s="49"/>
      <c r="J18" s="49"/>
    </row>
    <row r="19" spans="1:10" ht="24.75" customHeight="1">
      <c r="A19" s="49"/>
      <c r="B19" s="241" t="s">
        <v>84</v>
      </c>
      <c r="C19" s="242"/>
      <c r="D19" s="242"/>
      <c r="E19" s="63" t="s">
        <v>81</v>
      </c>
      <c r="F19" s="62">
        <v>0</v>
      </c>
      <c r="G19" s="49"/>
      <c r="H19" s="49"/>
      <c r="I19" s="49"/>
      <c r="J19" s="49"/>
    </row>
    <row r="20" spans="1:10" ht="24.75" customHeight="1">
      <c r="A20" s="49"/>
      <c r="B20" s="231" t="s">
        <v>85</v>
      </c>
      <c r="C20" s="235"/>
      <c r="D20" s="236"/>
      <c r="E20" s="63" t="s">
        <v>78</v>
      </c>
      <c r="F20" s="62">
        <v>2</v>
      </c>
      <c r="G20" s="49"/>
      <c r="H20" s="49"/>
      <c r="I20" s="49"/>
      <c r="J20" s="49"/>
    </row>
    <row r="21" spans="1:10" ht="24.75" customHeight="1">
      <c r="A21" s="49"/>
      <c r="B21" s="237"/>
      <c r="C21" s="237"/>
      <c r="D21" s="238"/>
      <c r="E21" s="63" t="s">
        <v>86</v>
      </c>
      <c r="F21" s="62">
        <v>1</v>
      </c>
      <c r="G21" s="49"/>
      <c r="H21" s="49"/>
      <c r="I21" s="49"/>
      <c r="J21" s="49"/>
    </row>
    <row r="22" spans="1:10" ht="24.75" customHeight="1">
      <c r="A22" s="49"/>
      <c r="B22" s="237"/>
      <c r="C22" s="237"/>
      <c r="D22" s="238"/>
      <c r="E22" s="63" t="s">
        <v>87</v>
      </c>
      <c r="F22" s="62">
        <v>49</v>
      </c>
      <c r="G22" s="49"/>
      <c r="H22" s="49"/>
      <c r="I22" s="49"/>
      <c r="J22" s="49"/>
    </row>
    <row r="23" spans="1:10" ht="24.75" customHeight="1">
      <c r="A23" s="49"/>
      <c r="B23" s="237"/>
      <c r="C23" s="237"/>
      <c r="D23" s="238"/>
      <c r="E23" s="63" t="s">
        <v>88</v>
      </c>
      <c r="F23" s="62">
        <v>6</v>
      </c>
      <c r="G23" s="49"/>
      <c r="H23" s="49"/>
      <c r="I23" s="49"/>
      <c r="J23" s="49"/>
    </row>
    <row r="24" spans="1:10" ht="24.75" customHeight="1">
      <c r="A24" s="49"/>
      <c r="B24" s="237"/>
      <c r="C24" s="237"/>
      <c r="D24" s="238"/>
      <c r="E24" s="63" t="s">
        <v>80</v>
      </c>
      <c r="F24" s="62">
        <v>0</v>
      </c>
      <c r="G24" s="49"/>
      <c r="H24" s="49"/>
      <c r="I24" s="49"/>
      <c r="J24" s="49"/>
    </row>
    <row r="25" spans="1:10" ht="24.75" customHeight="1">
      <c r="A25" s="49"/>
      <c r="B25" s="237"/>
      <c r="C25" s="237"/>
      <c r="D25" s="238"/>
      <c r="E25" s="63" t="s">
        <v>81</v>
      </c>
      <c r="F25" s="62">
        <v>8</v>
      </c>
      <c r="G25" s="49"/>
      <c r="H25" s="49"/>
      <c r="I25" s="49"/>
      <c r="J25" s="49"/>
    </row>
    <row r="26" spans="1:10" ht="24.75" customHeight="1">
      <c r="A26" s="49"/>
      <c r="B26" s="239"/>
      <c r="C26" s="239"/>
      <c r="D26" s="240"/>
      <c r="E26" s="63" t="s">
        <v>89</v>
      </c>
      <c r="F26" s="62">
        <v>0</v>
      </c>
      <c r="G26" s="49"/>
      <c r="H26" s="49"/>
      <c r="I26" s="49"/>
      <c r="J26" s="49"/>
    </row>
    <row r="27" spans="1:10" ht="24.75" customHeight="1">
      <c r="A27" s="49"/>
      <c r="B27" s="231" t="s">
        <v>90</v>
      </c>
      <c r="C27" s="231"/>
      <c r="D27" s="232"/>
      <c r="E27" s="63" t="s">
        <v>87</v>
      </c>
      <c r="F27" s="62">
        <v>4</v>
      </c>
      <c r="G27" s="49"/>
      <c r="H27" s="49"/>
      <c r="I27" s="49"/>
      <c r="J27" s="49"/>
    </row>
    <row r="28" spans="1:10" ht="24.75" customHeight="1">
      <c r="A28" s="49"/>
      <c r="B28" s="223"/>
      <c r="C28" s="223"/>
      <c r="D28" s="243"/>
      <c r="E28" s="63" t="s">
        <v>88</v>
      </c>
      <c r="F28" s="62">
        <v>0</v>
      </c>
      <c r="G28" s="49"/>
      <c r="H28" s="49"/>
      <c r="I28" s="49"/>
      <c r="J28" s="49"/>
    </row>
    <row r="29" spans="1:10" ht="24.75" customHeight="1">
      <c r="A29" s="49"/>
      <c r="B29" s="223"/>
      <c r="C29" s="223"/>
      <c r="D29" s="243"/>
      <c r="E29" s="63" t="s">
        <v>80</v>
      </c>
      <c r="F29" s="62">
        <v>0</v>
      </c>
      <c r="G29" s="49"/>
      <c r="H29" s="49"/>
      <c r="I29" s="49"/>
      <c r="J29" s="49"/>
    </row>
    <row r="30" spans="1:10" ht="24.75" customHeight="1">
      <c r="A30" s="49"/>
      <c r="B30" s="223"/>
      <c r="C30" s="223"/>
      <c r="D30" s="243"/>
      <c r="E30" s="63" t="s">
        <v>81</v>
      </c>
      <c r="F30" s="62">
        <v>0</v>
      </c>
      <c r="G30" s="49"/>
      <c r="H30" s="49"/>
      <c r="I30" s="49"/>
      <c r="J30" s="49"/>
    </row>
    <row r="31" spans="1:10" ht="24.75" customHeight="1">
      <c r="A31" s="49"/>
      <c r="B31" s="223"/>
      <c r="C31" s="223"/>
      <c r="D31" s="243"/>
      <c r="E31" s="63" t="s">
        <v>89</v>
      </c>
      <c r="F31" s="62">
        <v>0</v>
      </c>
      <c r="G31" s="49"/>
      <c r="H31" s="49"/>
      <c r="I31" s="49"/>
      <c r="J31" s="49"/>
    </row>
    <row r="32" spans="1:10" ht="24.75" customHeight="1">
      <c r="A32" s="49"/>
      <c r="B32" s="244" t="s">
        <v>91</v>
      </c>
      <c r="C32" s="245"/>
      <c r="D32" s="245"/>
      <c r="E32" s="246"/>
      <c r="F32" s="65">
        <f>SUM(F8:F31)</f>
        <v>76</v>
      </c>
      <c r="G32" s="49"/>
      <c r="H32" s="49"/>
      <c r="I32" s="49"/>
      <c r="J32" s="49"/>
    </row>
    <row r="33" spans="1:10" ht="24.75" customHeight="1">
      <c r="A33" s="49"/>
      <c r="B33" s="66"/>
      <c r="C33" s="66"/>
      <c r="D33" s="66"/>
      <c r="E33" s="66"/>
      <c r="F33" s="71"/>
      <c r="G33" s="49"/>
      <c r="H33" s="49"/>
      <c r="I33" s="49"/>
      <c r="J33" s="49"/>
    </row>
    <row r="34" spans="1:10" ht="39.75" customHeight="1">
      <c r="A34" s="54"/>
      <c r="B34" s="247" t="s">
        <v>92</v>
      </c>
      <c r="C34" s="247"/>
      <c r="D34" s="247"/>
      <c r="E34" s="247"/>
      <c r="F34" s="247"/>
      <c r="G34" s="54"/>
      <c r="H34" s="54"/>
      <c r="I34" s="54"/>
      <c r="J34" s="54"/>
    </row>
    <row r="35" spans="1:10" ht="24.75" customHeight="1">
      <c r="A35" s="49"/>
      <c r="B35" s="228" t="s">
        <v>71</v>
      </c>
      <c r="C35" s="229"/>
      <c r="D35" s="229"/>
      <c r="E35" s="59" t="s">
        <v>72</v>
      </c>
      <c r="F35" s="60" t="s">
        <v>73</v>
      </c>
      <c r="G35" s="49"/>
      <c r="H35" s="49"/>
      <c r="I35" s="49"/>
      <c r="J35" s="49"/>
    </row>
    <row r="36" spans="1:10" ht="24.75" customHeight="1">
      <c r="A36" s="49"/>
      <c r="B36" s="231" t="s">
        <v>94</v>
      </c>
      <c r="C36" s="235"/>
      <c r="D36" s="236"/>
      <c r="E36" s="61" t="s">
        <v>75</v>
      </c>
      <c r="F36" s="62">
        <v>0</v>
      </c>
      <c r="G36" s="49"/>
      <c r="H36" s="49"/>
      <c r="I36" s="49"/>
      <c r="J36" s="49"/>
    </row>
    <row r="37" spans="1:10" ht="24.75" customHeight="1">
      <c r="A37" s="49"/>
      <c r="B37" s="237"/>
      <c r="C37" s="237"/>
      <c r="D37" s="238"/>
      <c r="E37" s="61" t="s">
        <v>76</v>
      </c>
      <c r="F37" s="62">
        <v>0</v>
      </c>
      <c r="G37" s="49"/>
      <c r="H37" s="49"/>
      <c r="I37" s="49"/>
      <c r="J37" s="49"/>
    </row>
    <row r="38" spans="1:10" ht="24.75" customHeight="1">
      <c r="A38" s="49"/>
      <c r="B38" s="237"/>
      <c r="C38" s="237"/>
      <c r="D38" s="238"/>
      <c r="E38" s="63" t="s">
        <v>78</v>
      </c>
      <c r="F38" s="62">
        <v>2</v>
      </c>
      <c r="G38" s="49"/>
      <c r="H38" s="49"/>
      <c r="I38" s="49"/>
      <c r="J38" s="49"/>
    </row>
    <row r="39" spans="1:10" ht="24.75" customHeight="1">
      <c r="A39" s="49"/>
      <c r="B39" s="237"/>
      <c r="C39" s="237"/>
      <c r="D39" s="238"/>
      <c r="E39" s="63" t="s">
        <v>79</v>
      </c>
      <c r="F39" s="62">
        <v>1</v>
      </c>
      <c r="G39" s="49"/>
      <c r="H39" s="49"/>
      <c r="I39" s="49"/>
      <c r="J39" s="49"/>
    </row>
    <row r="40" spans="1:10" ht="24.75" customHeight="1">
      <c r="A40" s="49"/>
      <c r="B40" s="239"/>
      <c r="C40" s="239"/>
      <c r="D40" s="240"/>
      <c r="E40" s="63" t="s">
        <v>80</v>
      </c>
      <c r="F40" s="62">
        <v>0</v>
      </c>
      <c r="G40" s="49"/>
      <c r="H40" s="49"/>
      <c r="I40" s="49"/>
      <c r="J40" s="49"/>
    </row>
    <row r="41" spans="1:10" ht="24.75" customHeight="1">
      <c r="A41" s="49"/>
      <c r="B41" s="231" t="s">
        <v>95</v>
      </c>
      <c r="C41" s="235"/>
      <c r="D41" s="236"/>
      <c r="E41" s="63" t="s">
        <v>96</v>
      </c>
      <c r="F41" s="62">
        <v>0</v>
      </c>
      <c r="G41" s="49"/>
      <c r="H41" s="49"/>
      <c r="I41" s="49"/>
      <c r="J41" s="49"/>
    </row>
    <row r="42" spans="1:10" ht="24.75" customHeight="1">
      <c r="A42" s="49"/>
      <c r="B42" s="223"/>
      <c r="C42" s="237"/>
      <c r="D42" s="238"/>
      <c r="E42" s="63" t="s">
        <v>97</v>
      </c>
      <c r="F42" s="62">
        <v>0</v>
      </c>
      <c r="G42" s="49"/>
      <c r="H42" s="49"/>
      <c r="I42" s="49"/>
      <c r="J42" s="49"/>
    </row>
    <row r="43" spans="1:10" ht="24.75" customHeight="1">
      <c r="A43" s="49"/>
      <c r="B43" s="239"/>
      <c r="C43" s="239"/>
      <c r="D43" s="240"/>
      <c r="E43" s="63" t="s">
        <v>98</v>
      </c>
      <c r="F43" s="62">
        <v>0</v>
      </c>
      <c r="G43" s="49"/>
      <c r="H43" s="49"/>
      <c r="I43" s="49"/>
      <c r="J43" s="49"/>
    </row>
    <row r="44" spans="1:10" ht="24.75" customHeight="1">
      <c r="A44" s="49"/>
      <c r="B44" s="231" t="s">
        <v>99</v>
      </c>
      <c r="C44" s="235"/>
      <c r="D44" s="236"/>
      <c r="E44" s="63" t="s">
        <v>100</v>
      </c>
      <c r="F44" s="62">
        <v>1</v>
      </c>
      <c r="G44" s="49"/>
      <c r="H44" s="49"/>
      <c r="I44" s="49"/>
      <c r="J44" s="49"/>
    </row>
    <row r="45" spans="1:10" ht="24.75" customHeight="1">
      <c r="A45" s="49"/>
      <c r="B45" s="223"/>
      <c r="C45" s="237"/>
      <c r="D45" s="238"/>
      <c r="E45" s="63" t="s">
        <v>101</v>
      </c>
      <c r="F45" s="62">
        <v>1</v>
      </c>
      <c r="G45" s="49"/>
      <c r="H45" s="49"/>
      <c r="I45" s="49"/>
      <c r="J45" s="49"/>
    </row>
    <row r="46" spans="1:10" ht="24.75" customHeight="1">
      <c r="A46" s="49"/>
      <c r="B46" s="239"/>
      <c r="C46" s="239"/>
      <c r="D46" s="240"/>
      <c r="E46" s="63" t="s">
        <v>102</v>
      </c>
      <c r="F46" s="62">
        <v>0</v>
      </c>
      <c r="G46" s="49"/>
      <c r="H46" s="49"/>
      <c r="I46" s="49"/>
      <c r="J46" s="49"/>
    </row>
    <row r="47" spans="1:10" ht="24.75" customHeight="1">
      <c r="A47" s="49"/>
      <c r="B47" s="231" t="s">
        <v>103</v>
      </c>
      <c r="C47" s="235"/>
      <c r="D47" s="236"/>
      <c r="E47" s="63" t="s">
        <v>104</v>
      </c>
      <c r="F47" s="62">
        <v>60</v>
      </c>
      <c r="G47" s="49"/>
      <c r="H47" s="49"/>
      <c r="I47" s="49"/>
      <c r="J47" s="49"/>
    </row>
    <row r="48" spans="1:10" ht="24.75" customHeight="1">
      <c r="A48" s="49"/>
      <c r="B48" s="239"/>
      <c r="C48" s="239"/>
      <c r="D48" s="240"/>
      <c r="E48" s="63" t="s">
        <v>105</v>
      </c>
      <c r="F48" s="62">
        <v>0</v>
      </c>
      <c r="G48" s="49"/>
      <c r="H48" s="49"/>
      <c r="I48" s="49"/>
      <c r="J48" s="49"/>
    </row>
    <row r="49" spans="1:10" ht="24.75" customHeight="1">
      <c r="A49" s="49"/>
      <c r="B49" s="249" t="s">
        <v>106</v>
      </c>
      <c r="C49" s="250"/>
      <c r="D49" s="250"/>
      <c r="E49" s="250"/>
      <c r="F49" s="68">
        <f>SUM(F36:F48)</f>
        <v>65</v>
      </c>
      <c r="G49" s="49"/>
      <c r="H49" s="49"/>
      <c r="I49" s="49"/>
      <c r="J49" s="49"/>
    </row>
    <row r="50" spans="1:10" ht="24.75" customHeight="1">
      <c r="A50" s="49"/>
      <c r="B50" s="251" t="s">
        <v>107</v>
      </c>
      <c r="C50" s="252"/>
      <c r="D50" s="252"/>
      <c r="E50" s="252"/>
      <c r="F50" s="69">
        <f>F49+F32</f>
        <v>141</v>
      </c>
      <c r="G50" s="49"/>
      <c r="H50" s="49"/>
      <c r="I50" s="49"/>
      <c r="J50" s="49"/>
    </row>
    <row r="51" spans="1:10" ht="24.75" customHeight="1">
      <c r="A51" s="49"/>
      <c r="B51" s="41" t="s">
        <v>67</v>
      </c>
      <c r="C51" s="49"/>
      <c r="D51" s="49"/>
      <c r="E51" s="49"/>
      <c r="F51" s="49"/>
      <c r="G51" s="49"/>
      <c r="H51" s="49"/>
      <c r="I51" s="49"/>
      <c r="J51" s="49"/>
    </row>
    <row r="52" spans="1:10" ht="33.75" customHeight="1">
      <c r="A52" s="49"/>
      <c r="B52" s="248" t="s">
        <v>108</v>
      </c>
      <c r="C52" s="248"/>
      <c r="D52" s="248"/>
      <c r="E52" s="248"/>
      <c r="F52" s="248"/>
      <c r="G52" s="49"/>
      <c r="H52" s="49"/>
      <c r="I52" s="49"/>
      <c r="J52" s="49"/>
    </row>
    <row r="53" spans="1:10" ht="19.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19.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19.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73"/>
      <c r="B1" s="73" t="s">
        <v>0</v>
      </c>
      <c r="C1" s="73"/>
      <c r="D1" s="73"/>
      <c r="E1" s="73"/>
      <c r="F1" s="73"/>
      <c r="G1" s="73"/>
      <c r="H1" s="73"/>
      <c r="I1" s="73"/>
      <c r="J1" s="73"/>
    </row>
    <row r="2" spans="1:10" ht="30" customHeight="1">
      <c r="A2" s="74"/>
      <c r="B2" s="74" t="s">
        <v>1</v>
      </c>
      <c r="C2" s="75" t="s">
        <v>2</v>
      </c>
      <c r="D2" s="74"/>
      <c r="E2" s="74"/>
      <c r="F2" s="74"/>
      <c r="G2" s="74"/>
      <c r="H2" s="74"/>
      <c r="I2" s="74"/>
      <c r="J2" s="74"/>
    </row>
    <row r="3" spans="1:10" ht="30" customHeight="1">
      <c r="A3" s="74"/>
      <c r="B3" s="74" t="s">
        <v>3</v>
      </c>
      <c r="C3" s="76" t="s">
        <v>42</v>
      </c>
      <c r="D3" s="76"/>
      <c r="E3" s="74"/>
      <c r="F3" s="74"/>
      <c r="G3" s="74"/>
      <c r="H3" s="74"/>
      <c r="I3" s="74"/>
      <c r="J3" s="74"/>
    </row>
    <row r="4" spans="1:10" ht="30" customHeight="1">
      <c r="A4" s="74"/>
      <c r="B4" s="74" t="s">
        <v>5</v>
      </c>
      <c r="C4" s="77" t="s">
        <v>69</v>
      </c>
      <c r="D4" s="75">
        <v>2024</v>
      </c>
      <c r="E4" s="74"/>
      <c r="F4" s="74"/>
      <c r="G4" s="74"/>
      <c r="H4" s="74"/>
      <c r="I4" s="74"/>
      <c r="J4" s="74"/>
    </row>
    <row r="5" spans="1:10" ht="49.5" customHeight="1">
      <c r="A5" s="74"/>
      <c r="B5" s="230" t="s">
        <v>6</v>
      </c>
      <c r="C5" s="230"/>
      <c r="D5" s="230"/>
      <c r="E5" s="230"/>
      <c r="F5" s="230"/>
      <c r="G5" s="74"/>
      <c r="H5" s="74"/>
      <c r="I5" s="74"/>
      <c r="J5" s="74"/>
    </row>
    <row r="6" spans="1:10" ht="39.75" customHeight="1">
      <c r="A6" s="74"/>
      <c r="B6" s="75" t="s">
        <v>70</v>
      </c>
      <c r="C6" s="75"/>
      <c r="D6" s="74"/>
      <c r="E6" s="74"/>
      <c r="F6" s="74"/>
      <c r="G6" s="74"/>
      <c r="H6" s="74"/>
      <c r="I6" s="74"/>
      <c r="J6" s="74"/>
    </row>
    <row r="7" spans="1:10" ht="30" customHeight="1">
      <c r="A7" s="78"/>
      <c r="B7" s="228" t="s">
        <v>71</v>
      </c>
      <c r="C7" s="229"/>
      <c r="D7" s="229"/>
      <c r="E7" s="79" t="s">
        <v>72</v>
      </c>
      <c r="F7" s="80" t="s">
        <v>73</v>
      </c>
      <c r="G7" s="78"/>
      <c r="H7" s="78"/>
      <c r="I7" s="78"/>
      <c r="J7" s="78"/>
    </row>
    <row r="8" spans="1:10" ht="24.75" customHeight="1">
      <c r="A8" s="78"/>
      <c r="B8" s="231" t="s">
        <v>74</v>
      </c>
      <c r="C8" s="231"/>
      <c r="D8" s="232"/>
      <c r="E8" s="81" t="s">
        <v>75</v>
      </c>
      <c r="F8" s="82">
        <v>0</v>
      </c>
      <c r="G8" s="78"/>
      <c r="H8" s="78"/>
      <c r="I8" s="78"/>
      <c r="J8" s="78"/>
    </row>
    <row r="9" spans="1:10" ht="24.75" customHeight="1">
      <c r="A9" s="78"/>
      <c r="B9" s="233"/>
      <c r="C9" s="233"/>
      <c r="D9" s="234"/>
      <c r="E9" s="81" t="s">
        <v>76</v>
      </c>
      <c r="F9" s="82">
        <v>0</v>
      </c>
      <c r="G9" s="78"/>
      <c r="H9" s="78"/>
      <c r="I9" s="78"/>
      <c r="J9" s="78"/>
    </row>
    <row r="10" spans="1:10" ht="24.75" customHeight="1">
      <c r="A10" s="78"/>
      <c r="B10" s="235" t="s">
        <v>77</v>
      </c>
      <c r="C10" s="235"/>
      <c r="D10" s="236"/>
      <c r="E10" s="83" t="s">
        <v>78</v>
      </c>
      <c r="F10" s="82">
        <v>2</v>
      </c>
      <c r="G10" s="78"/>
      <c r="H10" s="78"/>
      <c r="I10" s="78"/>
      <c r="J10" s="78"/>
    </row>
    <row r="11" spans="1:10" ht="24.75" customHeight="1">
      <c r="A11" s="78"/>
      <c r="B11" s="237"/>
      <c r="C11" s="237"/>
      <c r="D11" s="238"/>
      <c r="E11" s="83" t="s">
        <v>79</v>
      </c>
      <c r="F11" s="82">
        <v>2</v>
      </c>
      <c r="G11" s="78"/>
      <c r="H11" s="78"/>
      <c r="I11" s="78"/>
      <c r="J11" s="78"/>
    </row>
    <row r="12" spans="1:10" ht="24.75" customHeight="1">
      <c r="A12" s="78"/>
      <c r="B12" s="237"/>
      <c r="C12" s="237"/>
      <c r="D12" s="238"/>
      <c r="E12" s="83" t="s">
        <v>80</v>
      </c>
      <c r="F12" s="82">
        <v>0</v>
      </c>
      <c r="G12" s="78"/>
      <c r="H12" s="78"/>
      <c r="I12" s="78"/>
      <c r="J12" s="78"/>
    </row>
    <row r="13" spans="1:10" ht="24.75" customHeight="1">
      <c r="A13" s="78"/>
      <c r="B13" s="239"/>
      <c r="C13" s="239"/>
      <c r="D13" s="240"/>
      <c r="E13" s="83" t="s">
        <v>81</v>
      </c>
      <c r="F13" s="82">
        <v>0</v>
      </c>
      <c r="G13" s="84"/>
      <c r="H13" s="84"/>
      <c r="I13" s="84"/>
      <c r="J13" s="84"/>
    </row>
    <row r="14" spans="1:10" ht="24.75" customHeight="1">
      <c r="A14" s="78"/>
      <c r="B14" s="235" t="s">
        <v>82</v>
      </c>
      <c r="C14" s="235"/>
      <c r="D14" s="236"/>
      <c r="E14" s="83" t="s">
        <v>78</v>
      </c>
      <c r="F14" s="82">
        <v>1</v>
      </c>
      <c r="G14" s="84"/>
      <c r="H14" s="84"/>
      <c r="I14" s="84"/>
      <c r="J14" s="84"/>
    </row>
    <row r="15" spans="1:10" ht="24.75" customHeight="1">
      <c r="A15" s="78"/>
      <c r="B15" s="237"/>
      <c r="C15" s="237"/>
      <c r="D15" s="238"/>
      <c r="E15" s="83" t="s">
        <v>79</v>
      </c>
      <c r="F15" s="82">
        <v>1</v>
      </c>
      <c r="G15" s="84"/>
      <c r="H15" s="84"/>
      <c r="I15" s="84"/>
      <c r="J15" s="84"/>
    </row>
    <row r="16" spans="1:10" ht="24.75" customHeight="1">
      <c r="A16" s="78"/>
      <c r="B16" s="237"/>
      <c r="C16" s="237"/>
      <c r="D16" s="238"/>
      <c r="E16" s="83" t="s">
        <v>80</v>
      </c>
      <c r="F16" s="82">
        <v>0</v>
      </c>
      <c r="G16" s="84"/>
      <c r="H16" s="84"/>
      <c r="I16" s="84"/>
      <c r="J16" s="84"/>
    </row>
    <row r="17" spans="1:10" ht="24.75" customHeight="1">
      <c r="A17" s="78"/>
      <c r="B17" s="239"/>
      <c r="C17" s="239"/>
      <c r="D17" s="240"/>
      <c r="E17" s="83" t="s">
        <v>81</v>
      </c>
      <c r="F17" s="82">
        <v>0</v>
      </c>
      <c r="G17" s="78"/>
      <c r="H17" s="78"/>
      <c r="I17" s="78"/>
      <c r="J17" s="78"/>
    </row>
    <row r="18" spans="1:10" ht="24.75" customHeight="1">
      <c r="A18" s="78"/>
      <c r="B18" s="241" t="s">
        <v>83</v>
      </c>
      <c r="C18" s="242"/>
      <c r="D18" s="242"/>
      <c r="E18" s="83" t="s">
        <v>81</v>
      </c>
      <c r="F18" s="82">
        <v>0</v>
      </c>
      <c r="G18" s="78"/>
      <c r="H18" s="78"/>
      <c r="I18" s="78"/>
      <c r="J18" s="78"/>
    </row>
    <row r="19" spans="1:10" ht="24.75" customHeight="1">
      <c r="A19" s="78"/>
      <c r="B19" s="241" t="s">
        <v>84</v>
      </c>
      <c r="C19" s="242"/>
      <c r="D19" s="242"/>
      <c r="E19" s="83" t="s">
        <v>81</v>
      </c>
      <c r="F19" s="82">
        <v>0</v>
      </c>
      <c r="G19" s="78"/>
      <c r="H19" s="78"/>
      <c r="I19" s="78"/>
      <c r="J19" s="78"/>
    </row>
    <row r="20" spans="1:10" ht="24.75" customHeight="1">
      <c r="A20" s="78"/>
      <c r="B20" s="231" t="s">
        <v>85</v>
      </c>
      <c r="C20" s="235"/>
      <c r="D20" s="236"/>
      <c r="E20" s="83" t="s">
        <v>78</v>
      </c>
      <c r="F20" s="82">
        <v>2</v>
      </c>
      <c r="G20" s="78"/>
      <c r="H20" s="78"/>
      <c r="I20" s="78"/>
      <c r="J20" s="78"/>
    </row>
    <row r="21" spans="1:10" ht="24.75" customHeight="1">
      <c r="A21" s="78"/>
      <c r="B21" s="237"/>
      <c r="C21" s="237"/>
      <c r="D21" s="238"/>
      <c r="E21" s="83" t="s">
        <v>86</v>
      </c>
      <c r="F21" s="82">
        <v>2</v>
      </c>
      <c r="G21" s="78"/>
      <c r="H21" s="78"/>
      <c r="I21" s="78"/>
      <c r="J21" s="78"/>
    </row>
    <row r="22" spans="1:10" ht="24.75" customHeight="1">
      <c r="A22" s="78"/>
      <c r="B22" s="237"/>
      <c r="C22" s="237"/>
      <c r="D22" s="238"/>
      <c r="E22" s="83" t="s">
        <v>87</v>
      </c>
      <c r="F22" s="82">
        <v>166</v>
      </c>
      <c r="G22" s="78"/>
      <c r="H22" s="78"/>
      <c r="I22" s="78"/>
      <c r="J22" s="78"/>
    </row>
    <row r="23" spans="1:10" ht="24.75" customHeight="1">
      <c r="A23" s="78"/>
      <c r="B23" s="237"/>
      <c r="C23" s="237"/>
      <c r="D23" s="238"/>
      <c r="E23" s="83" t="s">
        <v>88</v>
      </c>
      <c r="F23" s="82">
        <v>33</v>
      </c>
      <c r="G23" s="78"/>
      <c r="H23" s="78"/>
      <c r="I23" s="78"/>
      <c r="J23" s="78"/>
    </row>
    <row r="24" spans="1:10" ht="24.75" customHeight="1">
      <c r="A24" s="78"/>
      <c r="B24" s="237"/>
      <c r="C24" s="237"/>
      <c r="D24" s="238"/>
      <c r="E24" s="83" t="s">
        <v>80</v>
      </c>
      <c r="F24" s="82">
        <v>0</v>
      </c>
      <c r="G24" s="78"/>
      <c r="H24" s="78"/>
      <c r="I24" s="78"/>
      <c r="J24" s="78"/>
    </row>
    <row r="25" spans="1:10" ht="24.75" customHeight="1">
      <c r="A25" s="78"/>
      <c r="B25" s="237"/>
      <c r="C25" s="237"/>
      <c r="D25" s="238"/>
      <c r="E25" s="83" t="s">
        <v>81</v>
      </c>
      <c r="F25" s="82">
        <v>0</v>
      </c>
      <c r="G25" s="78"/>
      <c r="H25" s="78"/>
      <c r="I25" s="78"/>
      <c r="J25" s="78"/>
    </row>
    <row r="26" spans="1:10" ht="24.75" customHeight="1">
      <c r="A26" s="78"/>
      <c r="B26" s="239"/>
      <c r="C26" s="239"/>
      <c r="D26" s="240"/>
      <c r="E26" s="83" t="s">
        <v>89</v>
      </c>
      <c r="F26" s="82">
        <v>0</v>
      </c>
      <c r="G26" s="78"/>
      <c r="H26" s="78"/>
      <c r="I26" s="78"/>
      <c r="J26" s="78"/>
    </row>
    <row r="27" spans="1:10" ht="24.75" customHeight="1">
      <c r="A27" s="78"/>
      <c r="B27" s="231" t="s">
        <v>90</v>
      </c>
      <c r="C27" s="231"/>
      <c r="D27" s="232"/>
      <c r="E27" s="83" t="s">
        <v>87</v>
      </c>
      <c r="F27" s="82">
        <v>0</v>
      </c>
      <c r="G27" s="78"/>
      <c r="H27" s="78"/>
      <c r="I27" s="78"/>
      <c r="J27" s="78"/>
    </row>
    <row r="28" spans="1:10" ht="24.75" customHeight="1">
      <c r="A28" s="78"/>
      <c r="B28" s="223"/>
      <c r="C28" s="223"/>
      <c r="D28" s="243"/>
      <c r="E28" s="83" t="s">
        <v>88</v>
      </c>
      <c r="F28" s="82">
        <v>0</v>
      </c>
      <c r="G28" s="78"/>
      <c r="H28" s="78"/>
      <c r="I28" s="78"/>
      <c r="J28" s="78"/>
    </row>
    <row r="29" spans="1:10" ht="24.75" customHeight="1">
      <c r="A29" s="78"/>
      <c r="B29" s="223"/>
      <c r="C29" s="223"/>
      <c r="D29" s="243"/>
      <c r="E29" s="83" t="s">
        <v>80</v>
      </c>
      <c r="F29" s="82">
        <v>0</v>
      </c>
      <c r="G29" s="78"/>
      <c r="H29" s="78"/>
      <c r="I29" s="78"/>
      <c r="J29" s="78"/>
    </row>
    <row r="30" spans="1:10" ht="24.75" customHeight="1">
      <c r="A30" s="78"/>
      <c r="B30" s="223"/>
      <c r="C30" s="223"/>
      <c r="D30" s="243"/>
      <c r="E30" s="83" t="s">
        <v>81</v>
      </c>
      <c r="F30" s="82">
        <v>0</v>
      </c>
      <c r="G30" s="78"/>
      <c r="H30" s="78"/>
      <c r="I30" s="78"/>
      <c r="J30" s="78"/>
    </row>
    <row r="31" spans="1:10" ht="24.75" customHeight="1">
      <c r="A31" s="78"/>
      <c r="B31" s="223"/>
      <c r="C31" s="223"/>
      <c r="D31" s="243"/>
      <c r="E31" s="83" t="s">
        <v>89</v>
      </c>
      <c r="F31" s="82">
        <v>0</v>
      </c>
      <c r="G31" s="78"/>
      <c r="H31" s="78"/>
      <c r="I31" s="78"/>
      <c r="J31" s="78"/>
    </row>
    <row r="32" spans="1:10" ht="24.75" customHeight="1">
      <c r="A32" s="78"/>
      <c r="B32" s="244" t="s">
        <v>91</v>
      </c>
      <c r="C32" s="245"/>
      <c r="D32" s="245"/>
      <c r="E32" s="246"/>
      <c r="F32" s="85">
        <f>SUM(F8:F31)</f>
        <v>209</v>
      </c>
      <c r="G32" s="78"/>
      <c r="H32" s="78"/>
      <c r="I32" s="78"/>
      <c r="J32" s="78"/>
    </row>
    <row r="33" spans="1:10" ht="24.75" customHeight="1">
      <c r="A33" s="78"/>
      <c r="B33" s="86"/>
      <c r="C33" s="86"/>
      <c r="D33" s="86"/>
      <c r="E33" s="86"/>
      <c r="F33" s="87"/>
      <c r="G33" s="78"/>
      <c r="H33" s="78"/>
      <c r="I33" s="78"/>
      <c r="J33" s="78"/>
    </row>
    <row r="34" spans="1:10" ht="39.75" customHeight="1">
      <c r="A34" s="74"/>
      <c r="B34" s="247" t="s">
        <v>92</v>
      </c>
      <c r="C34" s="247"/>
      <c r="D34" s="247"/>
      <c r="E34" s="247"/>
      <c r="F34" s="247"/>
      <c r="G34" s="74"/>
      <c r="H34" s="74"/>
      <c r="I34" s="74"/>
      <c r="J34" s="74"/>
    </row>
    <row r="35" spans="1:10" ht="24.75" customHeight="1">
      <c r="A35" s="78"/>
      <c r="B35" s="228" t="s">
        <v>71</v>
      </c>
      <c r="C35" s="229"/>
      <c r="D35" s="229"/>
      <c r="E35" s="79" t="s">
        <v>72</v>
      </c>
      <c r="F35" s="80" t="s">
        <v>73</v>
      </c>
      <c r="G35" s="78"/>
      <c r="H35" s="78"/>
      <c r="I35" s="78"/>
      <c r="J35" s="78"/>
    </row>
    <row r="36" spans="1:10" ht="24.75" customHeight="1">
      <c r="A36" s="78"/>
      <c r="B36" s="231" t="s">
        <v>94</v>
      </c>
      <c r="C36" s="235"/>
      <c r="D36" s="236"/>
      <c r="E36" s="81" t="s">
        <v>75</v>
      </c>
      <c r="F36" s="82">
        <v>0</v>
      </c>
      <c r="G36" s="78"/>
      <c r="H36" s="78"/>
      <c r="I36" s="78"/>
      <c r="J36" s="78"/>
    </row>
    <row r="37" spans="1:10" ht="24.75" customHeight="1">
      <c r="A37" s="78"/>
      <c r="B37" s="237"/>
      <c r="C37" s="237"/>
      <c r="D37" s="238"/>
      <c r="E37" s="81" t="s">
        <v>76</v>
      </c>
      <c r="F37" s="82">
        <v>0</v>
      </c>
      <c r="G37" s="78"/>
      <c r="H37" s="78"/>
      <c r="I37" s="78"/>
      <c r="J37" s="78"/>
    </row>
    <row r="38" spans="1:10" ht="24.75" customHeight="1">
      <c r="A38" s="78"/>
      <c r="B38" s="237"/>
      <c r="C38" s="237"/>
      <c r="D38" s="238"/>
      <c r="E38" s="83" t="s">
        <v>78</v>
      </c>
      <c r="F38" s="82">
        <v>1</v>
      </c>
      <c r="G38" s="78"/>
      <c r="H38" s="78"/>
      <c r="I38" s="78"/>
      <c r="J38" s="78"/>
    </row>
    <row r="39" spans="1:10" ht="24.75" customHeight="1">
      <c r="A39" s="78"/>
      <c r="B39" s="237"/>
      <c r="C39" s="237"/>
      <c r="D39" s="238"/>
      <c r="E39" s="83" t="s">
        <v>79</v>
      </c>
      <c r="F39" s="82">
        <v>1</v>
      </c>
      <c r="G39" s="78"/>
      <c r="H39" s="78"/>
      <c r="I39" s="78"/>
      <c r="J39" s="78"/>
    </row>
    <row r="40" spans="1:10" ht="24.75" customHeight="1">
      <c r="A40" s="78"/>
      <c r="B40" s="239"/>
      <c r="C40" s="239"/>
      <c r="D40" s="240"/>
      <c r="E40" s="83" t="s">
        <v>80</v>
      </c>
      <c r="F40" s="82">
        <v>0</v>
      </c>
      <c r="G40" s="78"/>
      <c r="H40" s="78"/>
      <c r="I40" s="78"/>
      <c r="J40" s="78"/>
    </row>
    <row r="41" spans="1:10" ht="24.75" customHeight="1">
      <c r="A41" s="78"/>
      <c r="B41" s="231" t="s">
        <v>95</v>
      </c>
      <c r="C41" s="235"/>
      <c r="D41" s="236"/>
      <c r="E41" s="83" t="s">
        <v>96</v>
      </c>
      <c r="F41" s="82">
        <v>0</v>
      </c>
      <c r="G41" s="78"/>
      <c r="H41" s="78"/>
      <c r="I41" s="78"/>
      <c r="J41" s="78"/>
    </row>
    <row r="42" spans="1:10" ht="24.75" customHeight="1">
      <c r="A42" s="78"/>
      <c r="B42" s="223"/>
      <c r="C42" s="237"/>
      <c r="D42" s="238"/>
      <c r="E42" s="83" t="s">
        <v>97</v>
      </c>
      <c r="F42" s="82">
        <v>0</v>
      </c>
      <c r="G42" s="78"/>
      <c r="H42" s="78"/>
      <c r="I42" s="78"/>
      <c r="J42" s="78"/>
    </row>
    <row r="43" spans="1:10" ht="24.75" customHeight="1">
      <c r="A43" s="78"/>
      <c r="B43" s="239"/>
      <c r="C43" s="239"/>
      <c r="D43" s="240"/>
      <c r="E43" s="83" t="s">
        <v>98</v>
      </c>
      <c r="F43" s="82">
        <v>0</v>
      </c>
      <c r="G43" s="78"/>
      <c r="H43" s="78"/>
      <c r="I43" s="78"/>
      <c r="J43" s="78"/>
    </row>
    <row r="44" spans="1:10" ht="24.75" customHeight="1">
      <c r="A44" s="78"/>
      <c r="B44" s="231" t="s">
        <v>99</v>
      </c>
      <c r="C44" s="235"/>
      <c r="D44" s="236"/>
      <c r="E44" s="83" t="s">
        <v>100</v>
      </c>
      <c r="F44" s="82">
        <v>1</v>
      </c>
      <c r="G44" s="78"/>
      <c r="H44" s="78"/>
      <c r="I44" s="78"/>
      <c r="J44" s="78"/>
    </row>
    <row r="45" spans="1:10" ht="24.75" customHeight="1">
      <c r="A45" s="78"/>
      <c r="B45" s="223"/>
      <c r="C45" s="237"/>
      <c r="D45" s="238"/>
      <c r="E45" s="83" t="s">
        <v>101</v>
      </c>
      <c r="F45" s="82">
        <v>1</v>
      </c>
      <c r="G45" s="78"/>
      <c r="H45" s="78"/>
      <c r="I45" s="78"/>
      <c r="J45" s="78"/>
    </row>
    <row r="46" spans="1:10" ht="24.75" customHeight="1">
      <c r="A46" s="78"/>
      <c r="B46" s="239"/>
      <c r="C46" s="239"/>
      <c r="D46" s="240"/>
      <c r="E46" s="83" t="s">
        <v>102</v>
      </c>
      <c r="F46" s="82">
        <v>2</v>
      </c>
      <c r="G46" s="78"/>
      <c r="H46" s="78"/>
      <c r="I46" s="78"/>
      <c r="J46" s="78"/>
    </row>
    <row r="47" spans="1:10" ht="24.75" customHeight="1">
      <c r="A47" s="78"/>
      <c r="B47" s="231" t="s">
        <v>103</v>
      </c>
      <c r="C47" s="235"/>
      <c r="D47" s="236"/>
      <c r="E47" s="83" t="s">
        <v>104</v>
      </c>
      <c r="F47" s="82">
        <v>199</v>
      </c>
      <c r="G47" s="78"/>
      <c r="H47" s="78"/>
      <c r="I47" s="78"/>
      <c r="J47" s="78"/>
    </row>
    <row r="48" spans="1:10" ht="24.75" customHeight="1">
      <c r="A48" s="78"/>
      <c r="B48" s="239"/>
      <c r="C48" s="239"/>
      <c r="D48" s="240"/>
      <c r="E48" s="83" t="s">
        <v>105</v>
      </c>
      <c r="F48" s="82">
        <v>0</v>
      </c>
      <c r="G48" s="78"/>
      <c r="H48" s="78"/>
      <c r="I48" s="78"/>
      <c r="J48" s="78"/>
    </row>
    <row r="49" spans="1:10" ht="24.75" customHeight="1">
      <c r="A49" s="78"/>
      <c r="B49" s="249" t="s">
        <v>106</v>
      </c>
      <c r="C49" s="250"/>
      <c r="D49" s="250"/>
      <c r="E49" s="250"/>
      <c r="F49" s="88">
        <f>SUM(F36:F48)</f>
        <v>205</v>
      </c>
      <c r="G49" s="78"/>
      <c r="H49" s="78"/>
      <c r="I49" s="78"/>
      <c r="J49" s="78"/>
    </row>
    <row r="50" spans="1:10" ht="24.75" customHeight="1">
      <c r="A50" s="78"/>
      <c r="B50" s="251" t="s">
        <v>107</v>
      </c>
      <c r="C50" s="252"/>
      <c r="D50" s="252"/>
      <c r="E50" s="252"/>
      <c r="F50" s="89">
        <f>F49+F32</f>
        <v>414</v>
      </c>
      <c r="G50" s="78"/>
      <c r="H50" s="78"/>
      <c r="I50" s="78"/>
      <c r="J50" s="78"/>
    </row>
    <row r="51" spans="1:10" ht="24.75" customHeight="1">
      <c r="A51" s="78"/>
      <c r="B51" s="90" t="s">
        <v>67</v>
      </c>
      <c r="C51" s="78"/>
      <c r="D51" s="78"/>
      <c r="E51" s="78"/>
      <c r="F51" s="78"/>
      <c r="G51" s="78"/>
      <c r="H51" s="78"/>
      <c r="I51" s="78"/>
      <c r="J51" s="78"/>
    </row>
    <row r="52" spans="1:10" ht="33.75" customHeight="1">
      <c r="A52" s="78"/>
      <c r="B52" s="248" t="s">
        <v>108</v>
      </c>
      <c r="C52" s="248"/>
      <c r="D52" s="248"/>
      <c r="E52" s="248"/>
      <c r="F52" s="248"/>
      <c r="G52" s="78"/>
      <c r="H52" s="78"/>
      <c r="I52" s="78"/>
      <c r="J52" s="78"/>
    </row>
    <row r="53" spans="1:10" ht="19.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ht="19.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9.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</row>
    <row r="2" spans="1:10" ht="30" customHeight="1">
      <c r="A2" s="92"/>
      <c r="B2" s="92" t="s">
        <v>1</v>
      </c>
      <c r="C2" s="93" t="s">
        <v>2</v>
      </c>
      <c r="D2" s="92"/>
      <c r="E2" s="92"/>
      <c r="F2" s="92"/>
      <c r="G2" s="92"/>
      <c r="H2" s="92"/>
      <c r="I2" s="92"/>
      <c r="J2" s="92"/>
    </row>
    <row r="3" spans="1:10" ht="30" customHeight="1">
      <c r="A3" s="92"/>
      <c r="B3" s="92" t="s">
        <v>3</v>
      </c>
      <c r="C3" s="94" t="s">
        <v>43</v>
      </c>
      <c r="D3" s="94"/>
      <c r="E3" s="92"/>
      <c r="F3" s="92"/>
      <c r="G3" s="92"/>
      <c r="H3" s="92"/>
      <c r="I3" s="92"/>
      <c r="J3" s="92"/>
    </row>
    <row r="4" spans="1:10" ht="30" customHeight="1">
      <c r="A4" s="92"/>
      <c r="B4" s="92" t="s">
        <v>5</v>
      </c>
      <c r="C4" s="95" t="s">
        <v>69</v>
      </c>
      <c r="D4" s="93">
        <v>2024</v>
      </c>
      <c r="E4" s="92"/>
      <c r="F4" s="92"/>
      <c r="G4" s="92"/>
      <c r="H4" s="92"/>
      <c r="I4" s="92"/>
      <c r="J4" s="92"/>
    </row>
    <row r="5" spans="1:10" ht="49.5" customHeight="1">
      <c r="A5" s="92"/>
      <c r="B5" s="230" t="s">
        <v>6</v>
      </c>
      <c r="C5" s="230"/>
      <c r="D5" s="230"/>
      <c r="E5" s="230"/>
      <c r="F5" s="230"/>
      <c r="G5" s="92"/>
      <c r="H5" s="92"/>
      <c r="I5" s="92"/>
      <c r="J5" s="92"/>
    </row>
    <row r="6" spans="1:10" ht="39.75" customHeight="1">
      <c r="A6" s="92"/>
      <c r="B6" s="93" t="s">
        <v>70</v>
      </c>
      <c r="C6" s="93"/>
      <c r="D6" s="92"/>
      <c r="E6" s="92"/>
      <c r="F6" s="92"/>
      <c r="G6" s="92"/>
      <c r="H6" s="92"/>
      <c r="I6" s="92"/>
      <c r="J6" s="92"/>
    </row>
    <row r="7" spans="1:10" ht="30" customHeight="1">
      <c r="A7" s="96"/>
      <c r="B7" s="228" t="s">
        <v>71</v>
      </c>
      <c r="C7" s="229"/>
      <c r="D7" s="229"/>
      <c r="E7" s="97" t="s">
        <v>72</v>
      </c>
      <c r="F7" s="98" t="s">
        <v>73</v>
      </c>
      <c r="G7" s="96"/>
      <c r="H7" s="96"/>
      <c r="I7" s="96"/>
      <c r="J7" s="96"/>
    </row>
    <row r="8" spans="1:10" ht="24.75" customHeight="1">
      <c r="A8" s="96"/>
      <c r="B8" s="231" t="s">
        <v>74</v>
      </c>
      <c r="C8" s="231"/>
      <c r="D8" s="232"/>
      <c r="E8" s="99" t="s">
        <v>75</v>
      </c>
      <c r="F8" s="100">
        <v>0</v>
      </c>
      <c r="G8" s="96"/>
      <c r="H8" s="96"/>
      <c r="I8" s="96"/>
      <c r="J8" s="96"/>
    </row>
    <row r="9" spans="1:10" ht="24.75" customHeight="1">
      <c r="A9" s="96"/>
      <c r="B9" s="233"/>
      <c r="C9" s="233"/>
      <c r="D9" s="234"/>
      <c r="E9" s="99" t="s">
        <v>76</v>
      </c>
      <c r="F9" s="100">
        <v>0</v>
      </c>
      <c r="G9" s="96"/>
      <c r="H9" s="96"/>
      <c r="I9" s="96"/>
      <c r="J9" s="96"/>
    </row>
    <row r="10" spans="1:10" ht="24.75" customHeight="1">
      <c r="A10" s="96"/>
      <c r="B10" s="235" t="s">
        <v>77</v>
      </c>
      <c r="C10" s="235"/>
      <c r="D10" s="236"/>
      <c r="E10" s="101" t="s">
        <v>78</v>
      </c>
      <c r="F10" s="100">
        <v>2</v>
      </c>
      <c r="G10" s="96"/>
      <c r="H10" s="96"/>
      <c r="I10" s="96"/>
      <c r="J10" s="96"/>
    </row>
    <row r="11" spans="1:10" ht="24.75" customHeight="1">
      <c r="A11" s="96"/>
      <c r="B11" s="237"/>
      <c r="C11" s="237"/>
      <c r="D11" s="238"/>
      <c r="E11" s="101" t="s">
        <v>79</v>
      </c>
      <c r="F11" s="100">
        <v>2</v>
      </c>
      <c r="G11" s="96"/>
      <c r="H11" s="96"/>
      <c r="I11" s="96"/>
      <c r="J11" s="96"/>
    </row>
    <row r="12" spans="1:10" ht="24.75" customHeight="1">
      <c r="A12" s="96"/>
      <c r="B12" s="237"/>
      <c r="C12" s="237"/>
      <c r="D12" s="238"/>
      <c r="E12" s="101" t="s">
        <v>80</v>
      </c>
      <c r="F12" s="100">
        <v>0</v>
      </c>
      <c r="G12" s="96"/>
      <c r="H12" s="96"/>
      <c r="I12" s="96"/>
      <c r="J12" s="96"/>
    </row>
    <row r="13" spans="1:10" ht="24.75" customHeight="1">
      <c r="A13" s="96"/>
      <c r="B13" s="239"/>
      <c r="C13" s="239"/>
      <c r="D13" s="240"/>
      <c r="E13" s="101" t="s">
        <v>81</v>
      </c>
      <c r="F13" s="100">
        <v>0</v>
      </c>
      <c r="G13" s="102"/>
      <c r="H13" s="102"/>
      <c r="I13" s="102"/>
      <c r="J13" s="102"/>
    </row>
    <row r="14" spans="1:10" ht="24.75" customHeight="1">
      <c r="A14" s="96"/>
      <c r="B14" s="235" t="s">
        <v>82</v>
      </c>
      <c r="C14" s="235"/>
      <c r="D14" s="236"/>
      <c r="E14" s="101" t="s">
        <v>78</v>
      </c>
      <c r="F14" s="100">
        <v>1</v>
      </c>
      <c r="G14" s="102"/>
      <c r="H14" s="102"/>
      <c r="I14" s="102"/>
      <c r="J14" s="102"/>
    </row>
    <row r="15" spans="1:10" ht="24.75" customHeight="1">
      <c r="A15" s="96"/>
      <c r="B15" s="237"/>
      <c r="C15" s="237"/>
      <c r="D15" s="238"/>
      <c r="E15" s="101" t="s">
        <v>79</v>
      </c>
      <c r="F15" s="100">
        <v>1</v>
      </c>
      <c r="G15" s="102"/>
      <c r="H15" s="102"/>
      <c r="I15" s="102"/>
      <c r="J15" s="102"/>
    </row>
    <row r="16" spans="1:10" ht="24.75" customHeight="1">
      <c r="A16" s="96"/>
      <c r="B16" s="237"/>
      <c r="C16" s="237"/>
      <c r="D16" s="238"/>
      <c r="E16" s="101" t="s">
        <v>80</v>
      </c>
      <c r="F16" s="100">
        <v>0</v>
      </c>
      <c r="G16" s="102"/>
      <c r="H16" s="102"/>
      <c r="I16" s="102"/>
      <c r="J16" s="102"/>
    </row>
    <row r="17" spans="1:10" ht="24.75" customHeight="1">
      <c r="A17" s="96"/>
      <c r="B17" s="239"/>
      <c r="C17" s="239"/>
      <c r="D17" s="240"/>
      <c r="E17" s="101" t="s">
        <v>81</v>
      </c>
      <c r="F17" s="100">
        <v>0</v>
      </c>
      <c r="G17" s="96"/>
      <c r="H17" s="96"/>
      <c r="I17" s="96"/>
      <c r="J17" s="96"/>
    </row>
    <row r="18" spans="1:10" ht="24.75" customHeight="1">
      <c r="A18" s="96"/>
      <c r="B18" s="241" t="s">
        <v>83</v>
      </c>
      <c r="C18" s="242"/>
      <c r="D18" s="242"/>
      <c r="E18" s="101" t="s">
        <v>81</v>
      </c>
      <c r="F18" s="100">
        <v>0</v>
      </c>
      <c r="G18" s="96"/>
      <c r="H18" s="96"/>
      <c r="I18" s="96"/>
      <c r="J18" s="96"/>
    </row>
    <row r="19" spans="1:10" ht="24.75" customHeight="1">
      <c r="A19" s="96"/>
      <c r="B19" s="241" t="s">
        <v>84</v>
      </c>
      <c r="C19" s="242"/>
      <c r="D19" s="242"/>
      <c r="E19" s="101" t="s">
        <v>81</v>
      </c>
      <c r="F19" s="100">
        <v>0</v>
      </c>
      <c r="G19" s="96"/>
      <c r="H19" s="96"/>
      <c r="I19" s="96"/>
      <c r="J19" s="96"/>
    </row>
    <row r="20" spans="1:10" ht="24.75" customHeight="1">
      <c r="A20" s="96"/>
      <c r="B20" s="231" t="s">
        <v>85</v>
      </c>
      <c r="C20" s="235"/>
      <c r="D20" s="236"/>
      <c r="E20" s="101" t="s">
        <v>78</v>
      </c>
      <c r="F20" s="100">
        <v>2</v>
      </c>
      <c r="G20" s="96"/>
      <c r="H20" s="96"/>
      <c r="I20" s="96"/>
      <c r="J20" s="96"/>
    </row>
    <row r="21" spans="1:10" ht="24.75" customHeight="1">
      <c r="A21" s="96"/>
      <c r="B21" s="237"/>
      <c r="C21" s="237"/>
      <c r="D21" s="238"/>
      <c r="E21" s="101" t="s">
        <v>86</v>
      </c>
      <c r="F21" s="100">
        <v>2</v>
      </c>
      <c r="G21" s="96"/>
      <c r="H21" s="96"/>
      <c r="I21" s="96"/>
      <c r="J21" s="96"/>
    </row>
    <row r="22" spans="1:10" ht="24.75" customHeight="1">
      <c r="A22" s="96"/>
      <c r="B22" s="237"/>
      <c r="C22" s="237"/>
      <c r="D22" s="238"/>
      <c r="E22" s="101" t="s">
        <v>87</v>
      </c>
      <c r="F22" s="100">
        <v>109</v>
      </c>
      <c r="G22" s="96"/>
      <c r="H22" s="96"/>
      <c r="I22" s="96"/>
      <c r="J22" s="96"/>
    </row>
    <row r="23" spans="1:10" ht="24.75" customHeight="1">
      <c r="A23" s="96"/>
      <c r="B23" s="237"/>
      <c r="C23" s="237"/>
      <c r="D23" s="238"/>
      <c r="E23" s="101" t="s">
        <v>88</v>
      </c>
      <c r="F23" s="100">
        <v>0</v>
      </c>
      <c r="G23" s="96"/>
      <c r="H23" s="96"/>
      <c r="I23" s="96"/>
      <c r="J23" s="96"/>
    </row>
    <row r="24" spans="1:10" ht="24.75" customHeight="1">
      <c r="A24" s="96"/>
      <c r="B24" s="237"/>
      <c r="C24" s="237"/>
      <c r="D24" s="238"/>
      <c r="E24" s="101" t="s">
        <v>80</v>
      </c>
      <c r="F24" s="100">
        <v>25</v>
      </c>
      <c r="G24" s="96"/>
      <c r="H24" s="96"/>
      <c r="I24" s="96"/>
      <c r="J24" s="96"/>
    </row>
    <row r="25" spans="1:10" ht="24.75" customHeight="1">
      <c r="A25" s="96"/>
      <c r="B25" s="237"/>
      <c r="C25" s="237"/>
      <c r="D25" s="238"/>
      <c r="E25" s="101" t="s">
        <v>81</v>
      </c>
      <c r="F25" s="100">
        <v>2</v>
      </c>
      <c r="G25" s="96"/>
      <c r="H25" s="96"/>
      <c r="I25" s="96"/>
      <c r="J25" s="96"/>
    </row>
    <row r="26" spans="1:10" ht="24.75" customHeight="1">
      <c r="A26" s="96"/>
      <c r="B26" s="239"/>
      <c r="C26" s="239"/>
      <c r="D26" s="240"/>
      <c r="E26" s="101" t="s">
        <v>89</v>
      </c>
      <c r="F26" s="100">
        <v>0</v>
      </c>
      <c r="G26" s="96"/>
      <c r="H26" s="96"/>
      <c r="I26" s="96"/>
      <c r="J26" s="96"/>
    </row>
    <row r="27" spans="1:10" ht="24.75" customHeight="1">
      <c r="A27" s="96"/>
      <c r="B27" s="231" t="s">
        <v>90</v>
      </c>
      <c r="C27" s="231"/>
      <c r="D27" s="232"/>
      <c r="E27" s="101" t="s">
        <v>87</v>
      </c>
      <c r="F27" s="100">
        <v>0</v>
      </c>
      <c r="G27" s="96"/>
      <c r="H27" s="96"/>
      <c r="I27" s="96"/>
      <c r="J27" s="96"/>
    </row>
    <row r="28" spans="1:10" ht="24.75" customHeight="1">
      <c r="A28" s="96"/>
      <c r="B28" s="223"/>
      <c r="C28" s="223"/>
      <c r="D28" s="243"/>
      <c r="E28" s="101" t="s">
        <v>88</v>
      </c>
      <c r="F28" s="100">
        <v>0</v>
      </c>
      <c r="G28" s="96"/>
      <c r="H28" s="96"/>
      <c r="I28" s="96"/>
      <c r="J28" s="96"/>
    </row>
    <row r="29" spans="1:10" ht="24.75" customHeight="1">
      <c r="A29" s="96"/>
      <c r="B29" s="223"/>
      <c r="C29" s="223"/>
      <c r="D29" s="243"/>
      <c r="E29" s="101" t="s">
        <v>80</v>
      </c>
      <c r="F29" s="100">
        <v>0</v>
      </c>
      <c r="G29" s="96"/>
      <c r="H29" s="96"/>
      <c r="I29" s="96"/>
      <c r="J29" s="96"/>
    </row>
    <row r="30" spans="1:10" ht="24.75" customHeight="1">
      <c r="A30" s="96"/>
      <c r="B30" s="223"/>
      <c r="C30" s="223"/>
      <c r="D30" s="243"/>
      <c r="E30" s="101" t="s">
        <v>81</v>
      </c>
      <c r="F30" s="100">
        <v>0</v>
      </c>
      <c r="G30" s="96"/>
      <c r="H30" s="96"/>
      <c r="I30" s="96"/>
      <c r="J30" s="96"/>
    </row>
    <row r="31" spans="1:10" ht="24.75" customHeight="1">
      <c r="A31" s="96"/>
      <c r="B31" s="223"/>
      <c r="C31" s="223"/>
      <c r="D31" s="243"/>
      <c r="E31" s="101" t="s">
        <v>89</v>
      </c>
      <c r="F31" s="100">
        <v>0</v>
      </c>
      <c r="G31" s="96"/>
      <c r="H31" s="96"/>
      <c r="I31" s="96"/>
      <c r="J31" s="96"/>
    </row>
    <row r="32" spans="1:10" ht="24.75" customHeight="1">
      <c r="A32" s="96"/>
      <c r="B32" s="244" t="s">
        <v>91</v>
      </c>
      <c r="C32" s="245"/>
      <c r="D32" s="245"/>
      <c r="E32" s="246"/>
      <c r="F32" s="103">
        <f>SUM(F8:F31)</f>
        <v>146</v>
      </c>
      <c r="G32" s="96"/>
      <c r="H32" s="96"/>
      <c r="I32" s="96"/>
      <c r="J32" s="96"/>
    </row>
    <row r="33" spans="1:10" ht="24.75" customHeight="1">
      <c r="A33" s="96"/>
      <c r="B33" s="104"/>
      <c r="C33" s="104"/>
      <c r="D33" s="104"/>
      <c r="E33" s="104"/>
      <c r="F33" s="105"/>
      <c r="G33" s="96"/>
      <c r="H33" s="96"/>
      <c r="I33" s="96"/>
      <c r="J33" s="96"/>
    </row>
    <row r="34" spans="1:10" ht="39.75" customHeight="1">
      <c r="A34" s="92"/>
      <c r="B34" s="247" t="s">
        <v>92</v>
      </c>
      <c r="C34" s="247"/>
      <c r="D34" s="247"/>
      <c r="E34" s="247"/>
      <c r="F34" s="247"/>
      <c r="G34" s="92"/>
      <c r="H34" s="92"/>
      <c r="I34" s="92"/>
      <c r="J34" s="92"/>
    </row>
    <row r="35" spans="1:10" ht="24.75" customHeight="1">
      <c r="A35" s="96"/>
      <c r="B35" s="228" t="s">
        <v>71</v>
      </c>
      <c r="C35" s="229"/>
      <c r="D35" s="229"/>
      <c r="E35" s="97" t="s">
        <v>72</v>
      </c>
      <c r="F35" s="98" t="s">
        <v>73</v>
      </c>
      <c r="G35" s="96"/>
      <c r="H35" s="96"/>
      <c r="I35" s="96"/>
      <c r="J35" s="96"/>
    </row>
    <row r="36" spans="1:10" ht="24.75" customHeight="1">
      <c r="A36" s="96"/>
      <c r="B36" s="231" t="s">
        <v>94</v>
      </c>
      <c r="C36" s="235"/>
      <c r="D36" s="236"/>
      <c r="E36" s="99" t="s">
        <v>75</v>
      </c>
      <c r="F36" s="100">
        <v>0</v>
      </c>
      <c r="G36" s="96"/>
      <c r="H36" s="96"/>
      <c r="I36" s="96"/>
      <c r="J36" s="96"/>
    </row>
    <row r="37" spans="1:10" ht="24.75" customHeight="1">
      <c r="A37" s="96"/>
      <c r="B37" s="237"/>
      <c r="C37" s="237"/>
      <c r="D37" s="238"/>
      <c r="E37" s="99" t="s">
        <v>76</v>
      </c>
      <c r="F37" s="100">
        <v>0</v>
      </c>
      <c r="G37" s="96"/>
      <c r="H37" s="96"/>
      <c r="I37" s="96"/>
      <c r="J37" s="96"/>
    </row>
    <row r="38" spans="1:10" ht="24.75" customHeight="1">
      <c r="A38" s="96"/>
      <c r="B38" s="237"/>
      <c r="C38" s="237"/>
      <c r="D38" s="238"/>
      <c r="E38" s="101" t="s">
        <v>78</v>
      </c>
      <c r="F38" s="100">
        <v>1</v>
      </c>
      <c r="G38" s="96"/>
      <c r="H38" s="96"/>
      <c r="I38" s="96"/>
      <c r="J38" s="96"/>
    </row>
    <row r="39" spans="1:10" ht="24.75" customHeight="1">
      <c r="A39" s="96"/>
      <c r="B39" s="237"/>
      <c r="C39" s="237"/>
      <c r="D39" s="238"/>
      <c r="E39" s="101" t="s">
        <v>79</v>
      </c>
      <c r="F39" s="100">
        <v>2</v>
      </c>
      <c r="G39" s="96"/>
      <c r="H39" s="96"/>
      <c r="I39" s="96"/>
      <c r="J39" s="96"/>
    </row>
    <row r="40" spans="1:10" ht="24.75" customHeight="1">
      <c r="A40" s="96"/>
      <c r="B40" s="239"/>
      <c r="C40" s="239"/>
      <c r="D40" s="240"/>
      <c r="E40" s="101" t="s">
        <v>80</v>
      </c>
      <c r="F40" s="100">
        <v>0</v>
      </c>
      <c r="G40" s="96"/>
      <c r="H40" s="96"/>
      <c r="I40" s="96"/>
      <c r="J40" s="96"/>
    </row>
    <row r="41" spans="1:10" ht="24.75" customHeight="1">
      <c r="A41" s="96"/>
      <c r="B41" s="231" t="s">
        <v>95</v>
      </c>
      <c r="C41" s="235"/>
      <c r="D41" s="236"/>
      <c r="E41" s="101" t="s">
        <v>96</v>
      </c>
      <c r="F41" s="100">
        <v>0</v>
      </c>
      <c r="G41" s="96"/>
      <c r="H41" s="96"/>
      <c r="I41" s="96"/>
      <c r="J41" s="96"/>
    </row>
    <row r="42" spans="1:10" ht="24.75" customHeight="1">
      <c r="A42" s="96"/>
      <c r="B42" s="223"/>
      <c r="C42" s="237"/>
      <c r="D42" s="238"/>
      <c r="E42" s="101" t="s">
        <v>97</v>
      </c>
      <c r="F42" s="100">
        <v>0</v>
      </c>
      <c r="G42" s="96"/>
      <c r="H42" s="96"/>
      <c r="I42" s="96"/>
      <c r="J42" s="96"/>
    </row>
    <row r="43" spans="1:10" ht="24.75" customHeight="1">
      <c r="A43" s="96"/>
      <c r="B43" s="239"/>
      <c r="C43" s="239"/>
      <c r="D43" s="240"/>
      <c r="E43" s="101" t="s">
        <v>98</v>
      </c>
      <c r="F43" s="100">
        <v>0</v>
      </c>
      <c r="G43" s="96"/>
      <c r="H43" s="96"/>
      <c r="I43" s="96"/>
      <c r="J43" s="96"/>
    </row>
    <row r="44" spans="1:10" ht="24.75" customHeight="1">
      <c r="A44" s="96"/>
      <c r="B44" s="231" t="s">
        <v>99</v>
      </c>
      <c r="C44" s="235"/>
      <c r="D44" s="236"/>
      <c r="E44" s="101" t="s">
        <v>100</v>
      </c>
      <c r="F44" s="100">
        <v>1</v>
      </c>
      <c r="G44" s="96"/>
      <c r="H44" s="96"/>
      <c r="I44" s="96"/>
      <c r="J44" s="96"/>
    </row>
    <row r="45" spans="1:10" ht="24.75" customHeight="1">
      <c r="A45" s="96"/>
      <c r="B45" s="223"/>
      <c r="C45" s="237"/>
      <c r="D45" s="238"/>
      <c r="E45" s="101" t="s">
        <v>101</v>
      </c>
      <c r="F45" s="100">
        <v>1</v>
      </c>
      <c r="G45" s="96"/>
      <c r="H45" s="96"/>
      <c r="I45" s="96"/>
      <c r="J45" s="96"/>
    </row>
    <row r="46" spans="1:10" ht="24.75" customHeight="1">
      <c r="A46" s="96"/>
      <c r="B46" s="239"/>
      <c r="C46" s="239"/>
      <c r="D46" s="240"/>
      <c r="E46" s="101" t="s">
        <v>102</v>
      </c>
      <c r="F46" s="100">
        <v>0</v>
      </c>
      <c r="G46" s="96"/>
      <c r="H46" s="96"/>
      <c r="I46" s="96"/>
      <c r="J46" s="96"/>
    </row>
    <row r="47" spans="1:10" ht="24.75" customHeight="1">
      <c r="A47" s="96"/>
      <c r="B47" s="231" t="s">
        <v>103</v>
      </c>
      <c r="C47" s="235"/>
      <c r="D47" s="236"/>
      <c r="E47" s="101" t="s">
        <v>104</v>
      </c>
      <c r="F47" s="100">
        <v>109</v>
      </c>
      <c r="G47" s="96"/>
      <c r="H47" s="96"/>
      <c r="I47" s="96"/>
      <c r="J47" s="96"/>
    </row>
    <row r="48" spans="1:10" ht="24.75" customHeight="1">
      <c r="A48" s="96"/>
      <c r="B48" s="239"/>
      <c r="C48" s="239"/>
      <c r="D48" s="240"/>
      <c r="E48" s="101" t="s">
        <v>105</v>
      </c>
      <c r="F48" s="100">
        <v>0</v>
      </c>
      <c r="G48" s="96"/>
      <c r="H48" s="96"/>
      <c r="I48" s="96"/>
      <c r="J48" s="96"/>
    </row>
    <row r="49" spans="1:10" ht="24.75" customHeight="1">
      <c r="A49" s="96"/>
      <c r="B49" s="249" t="s">
        <v>106</v>
      </c>
      <c r="C49" s="250"/>
      <c r="D49" s="250"/>
      <c r="E49" s="250"/>
      <c r="F49" s="106">
        <f>SUM(F36:F48)</f>
        <v>114</v>
      </c>
      <c r="G49" s="96"/>
      <c r="H49" s="96"/>
      <c r="I49" s="96"/>
      <c r="J49" s="96"/>
    </row>
    <row r="50" spans="1:10" ht="24.75" customHeight="1">
      <c r="A50" s="96"/>
      <c r="B50" s="251" t="s">
        <v>107</v>
      </c>
      <c r="C50" s="252"/>
      <c r="D50" s="252"/>
      <c r="E50" s="252"/>
      <c r="F50" s="107">
        <f>F49+F32</f>
        <v>260</v>
      </c>
      <c r="G50" s="96"/>
      <c r="H50" s="96"/>
      <c r="I50" s="96"/>
      <c r="J50" s="96"/>
    </row>
    <row r="51" spans="1:10" ht="24.75" customHeight="1">
      <c r="A51" s="96"/>
      <c r="B51" s="108" t="s">
        <v>67</v>
      </c>
      <c r="C51" s="96"/>
      <c r="D51" s="96"/>
      <c r="E51" s="96"/>
      <c r="F51" s="96"/>
      <c r="G51" s="96"/>
      <c r="H51" s="96"/>
      <c r="I51" s="96"/>
      <c r="J51" s="96"/>
    </row>
    <row r="52" spans="1:10" ht="33.75" customHeight="1">
      <c r="A52" s="96"/>
      <c r="B52" s="248" t="s">
        <v>108</v>
      </c>
      <c r="C52" s="248"/>
      <c r="D52" s="248"/>
      <c r="E52" s="248"/>
      <c r="F52" s="248"/>
      <c r="G52" s="96"/>
      <c r="H52" s="96"/>
      <c r="I52" s="96"/>
      <c r="J52" s="96"/>
    </row>
    <row r="53" spans="1:10" ht="19.5" customHeight="1">
      <c r="A53" s="96"/>
      <c r="B53" s="96"/>
      <c r="C53" s="96"/>
      <c r="D53" s="96"/>
      <c r="E53" s="96"/>
      <c r="F53" s="96"/>
      <c r="G53" s="96"/>
      <c r="H53" s="96"/>
      <c r="I53" s="96"/>
      <c r="J53" s="96"/>
    </row>
    <row r="54" spans="1:10" ht="19.5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</row>
    <row r="55" spans="1:10" ht="19.5" customHeight="1">
      <c r="A55" s="96"/>
      <c r="B55" s="96"/>
      <c r="C55" s="96"/>
      <c r="D55" s="96"/>
      <c r="E55" s="96"/>
      <c r="F55" s="96"/>
      <c r="G55" s="96"/>
      <c r="H55" s="96"/>
      <c r="I55" s="96"/>
      <c r="J55" s="96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72" customWidth="1"/>
    <col min="2" max="2" width="35.7109375" style="72" customWidth="1"/>
    <col min="3" max="3" width="25.7109375" style="72" customWidth="1"/>
    <col min="4" max="4" width="20.7109375" style="72" customWidth="1"/>
    <col min="5" max="5" width="60.7109375" style="72" customWidth="1"/>
    <col min="6" max="6" width="25.7109375" style="72" customWidth="1"/>
    <col min="7" max="11" width="10.7109375" style="72" customWidth="1"/>
    <col min="12" max="16384" width="10.7109375" style="72"/>
  </cols>
  <sheetData>
    <row r="1" spans="1:10" ht="49.5" customHeight="1">
      <c r="A1" s="109"/>
      <c r="B1" s="109" t="s">
        <v>0</v>
      </c>
      <c r="C1" s="109"/>
      <c r="D1" s="109"/>
      <c r="E1" s="109"/>
      <c r="F1" s="109"/>
      <c r="G1" s="109"/>
      <c r="H1" s="109"/>
      <c r="I1" s="109"/>
      <c r="J1" s="109"/>
    </row>
    <row r="2" spans="1:10" ht="30" customHeight="1">
      <c r="A2" s="110"/>
      <c r="B2" s="110" t="s">
        <v>1</v>
      </c>
      <c r="C2" s="111" t="s">
        <v>2</v>
      </c>
      <c r="D2" s="110"/>
      <c r="E2" s="110"/>
      <c r="F2" s="110"/>
      <c r="G2" s="110"/>
      <c r="H2" s="110"/>
      <c r="I2" s="110"/>
      <c r="J2" s="110"/>
    </row>
    <row r="3" spans="1:10" ht="30" customHeight="1">
      <c r="A3" s="110"/>
      <c r="B3" s="110" t="s">
        <v>3</v>
      </c>
      <c r="C3" s="112" t="s">
        <v>44</v>
      </c>
      <c r="D3" s="112"/>
      <c r="E3" s="110"/>
      <c r="F3" s="110"/>
      <c r="G3" s="110"/>
      <c r="H3" s="110"/>
      <c r="I3" s="110"/>
      <c r="J3" s="110"/>
    </row>
    <row r="4" spans="1:10" ht="30" customHeight="1">
      <c r="A4" s="110"/>
      <c r="B4" s="110" t="s">
        <v>5</v>
      </c>
      <c r="C4" s="113" t="s">
        <v>69</v>
      </c>
      <c r="D4" s="111">
        <v>2024</v>
      </c>
      <c r="E4" s="110"/>
      <c r="F4" s="110"/>
      <c r="G4" s="110"/>
      <c r="H4" s="110"/>
      <c r="I4" s="110"/>
      <c r="J4" s="110"/>
    </row>
    <row r="5" spans="1:10" ht="49.5" customHeight="1">
      <c r="A5" s="110"/>
      <c r="B5" s="230" t="s">
        <v>6</v>
      </c>
      <c r="C5" s="230"/>
      <c r="D5" s="230"/>
      <c r="E5" s="230"/>
      <c r="F5" s="230"/>
      <c r="G5" s="110"/>
      <c r="H5" s="110"/>
      <c r="I5" s="110"/>
      <c r="J5" s="110"/>
    </row>
    <row r="6" spans="1:10" ht="39.75" customHeight="1">
      <c r="A6" s="110"/>
      <c r="B6" s="111" t="s">
        <v>70</v>
      </c>
      <c r="C6" s="111"/>
      <c r="D6" s="110"/>
      <c r="E6" s="110"/>
      <c r="F6" s="110"/>
      <c r="G6" s="110"/>
      <c r="H6" s="110"/>
      <c r="I6" s="110"/>
      <c r="J6" s="110"/>
    </row>
    <row r="7" spans="1:10" ht="30" customHeight="1">
      <c r="A7" s="114"/>
      <c r="B7" s="228" t="s">
        <v>71</v>
      </c>
      <c r="C7" s="229"/>
      <c r="D7" s="229"/>
      <c r="E7" s="115" t="s">
        <v>72</v>
      </c>
      <c r="F7" s="116" t="s">
        <v>73</v>
      </c>
      <c r="G7" s="114"/>
      <c r="H7" s="114"/>
      <c r="I7" s="114"/>
      <c r="J7" s="114"/>
    </row>
    <row r="8" spans="1:10" ht="24.75" customHeight="1">
      <c r="A8" s="114"/>
      <c r="B8" s="231" t="s">
        <v>74</v>
      </c>
      <c r="C8" s="231"/>
      <c r="D8" s="232"/>
      <c r="E8" s="117" t="s">
        <v>75</v>
      </c>
      <c r="F8" s="118">
        <v>0</v>
      </c>
      <c r="G8" s="114"/>
      <c r="H8" s="114"/>
      <c r="I8" s="114"/>
      <c r="J8" s="114"/>
    </row>
    <row r="9" spans="1:10" ht="24.75" customHeight="1">
      <c r="A9" s="114"/>
      <c r="B9" s="233"/>
      <c r="C9" s="233"/>
      <c r="D9" s="234"/>
      <c r="E9" s="117" t="s">
        <v>76</v>
      </c>
      <c r="F9" s="118">
        <v>0</v>
      </c>
      <c r="G9" s="114"/>
      <c r="H9" s="114"/>
      <c r="I9" s="114"/>
      <c r="J9" s="114"/>
    </row>
    <row r="10" spans="1:10" ht="24.75" customHeight="1">
      <c r="A10" s="114"/>
      <c r="B10" s="235" t="s">
        <v>77</v>
      </c>
      <c r="C10" s="235"/>
      <c r="D10" s="236"/>
      <c r="E10" s="119" t="s">
        <v>78</v>
      </c>
      <c r="F10" s="118">
        <v>2</v>
      </c>
      <c r="G10" s="114"/>
      <c r="H10" s="114"/>
      <c r="I10" s="114"/>
      <c r="J10" s="114"/>
    </row>
    <row r="11" spans="1:10" ht="24.75" customHeight="1">
      <c r="A11" s="114"/>
      <c r="B11" s="237"/>
      <c r="C11" s="237"/>
      <c r="D11" s="238"/>
      <c r="E11" s="119" t="s">
        <v>79</v>
      </c>
      <c r="F11" s="118">
        <v>2</v>
      </c>
      <c r="G11" s="114"/>
      <c r="H11" s="114"/>
      <c r="I11" s="114"/>
      <c r="J11" s="114"/>
    </row>
    <row r="12" spans="1:10" ht="24.75" customHeight="1">
      <c r="A12" s="114"/>
      <c r="B12" s="237"/>
      <c r="C12" s="237"/>
      <c r="D12" s="238"/>
      <c r="E12" s="119" t="s">
        <v>80</v>
      </c>
      <c r="F12" s="118">
        <v>0</v>
      </c>
      <c r="G12" s="114"/>
      <c r="H12" s="114"/>
      <c r="I12" s="114"/>
      <c r="J12" s="114"/>
    </row>
    <row r="13" spans="1:10" ht="24.75" customHeight="1">
      <c r="A13" s="114"/>
      <c r="B13" s="239"/>
      <c r="C13" s="239"/>
      <c r="D13" s="240"/>
      <c r="E13" s="119" t="s">
        <v>81</v>
      </c>
      <c r="F13" s="118">
        <v>0</v>
      </c>
      <c r="G13" s="120"/>
      <c r="H13" s="120"/>
      <c r="I13" s="120"/>
      <c r="J13" s="120"/>
    </row>
    <row r="14" spans="1:10" ht="24.75" customHeight="1">
      <c r="A14" s="114"/>
      <c r="B14" s="235" t="s">
        <v>82</v>
      </c>
      <c r="C14" s="235"/>
      <c r="D14" s="236"/>
      <c r="E14" s="119" t="s">
        <v>78</v>
      </c>
      <c r="F14" s="118">
        <v>1</v>
      </c>
      <c r="G14" s="120"/>
      <c r="H14" s="120"/>
      <c r="I14" s="120"/>
      <c r="J14" s="120"/>
    </row>
    <row r="15" spans="1:10" ht="24.75" customHeight="1">
      <c r="A15" s="114"/>
      <c r="B15" s="237"/>
      <c r="C15" s="237"/>
      <c r="D15" s="238"/>
      <c r="E15" s="119" t="s">
        <v>79</v>
      </c>
      <c r="F15" s="118">
        <v>1</v>
      </c>
      <c r="G15" s="120"/>
      <c r="H15" s="120"/>
      <c r="I15" s="120"/>
      <c r="J15" s="120"/>
    </row>
    <row r="16" spans="1:10" ht="24.75" customHeight="1">
      <c r="A16" s="114"/>
      <c r="B16" s="237"/>
      <c r="C16" s="237"/>
      <c r="D16" s="238"/>
      <c r="E16" s="119" t="s">
        <v>80</v>
      </c>
      <c r="F16" s="118">
        <v>0</v>
      </c>
      <c r="G16" s="120"/>
      <c r="H16" s="120"/>
      <c r="I16" s="120"/>
      <c r="J16" s="120"/>
    </row>
    <row r="17" spans="1:10" ht="24.75" customHeight="1">
      <c r="A17" s="114"/>
      <c r="B17" s="239"/>
      <c r="C17" s="239"/>
      <c r="D17" s="240"/>
      <c r="E17" s="119" t="s">
        <v>81</v>
      </c>
      <c r="F17" s="118">
        <v>0</v>
      </c>
      <c r="G17" s="114"/>
      <c r="H17" s="114"/>
      <c r="I17" s="114"/>
      <c r="J17" s="114"/>
    </row>
    <row r="18" spans="1:10" ht="24.75" customHeight="1">
      <c r="A18" s="114"/>
      <c r="B18" s="241" t="s">
        <v>83</v>
      </c>
      <c r="C18" s="242"/>
      <c r="D18" s="242"/>
      <c r="E18" s="119" t="s">
        <v>81</v>
      </c>
      <c r="F18" s="118">
        <v>0</v>
      </c>
      <c r="G18" s="114"/>
      <c r="H18" s="114"/>
      <c r="I18" s="114"/>
      <c r="J18" s="114"/>
    </row>
    <row r="19" spans="1:10" ht="24.75" customHeight="1">
      <c r="A19" s="114"/>
      <c r="B19" s="241" t="s">
        <v>84</v>
      </c>
      <c r="C19" s="242"/>
      <c r="D19" s="242"/>
      <c r="E19" s="119" t="s">
        <v>81</v>
      </c>
      <c r="F19" s="118">
        <v>0</v>
      </c>
      <c r="G19" s="114"/>
      <c r="H19" s="114"/>
      <c r="I19" s="114"/>
      <c r="J19" s="114"/>
    </row>
    <row r="20" spans="1:10" ht="24.75" customHeight="1">
      <c r="A20" s="114"/>
      <c r="B20" s="231" t="s">
        <v>85</v>
      </c>
      <c r="C20" s="235"/>
      <c r="D20" s="236"/>
      <c r="E20" s="119" t="s">
        <v>78</v>
      </c>
      <c r="F20" s="118">
        <v>2</v>
      </c>
      <c r="G20" s="114"/>
      <c r="H20" s="114"/>
      <c r="I20" s="114"/>
      <c r="J20" s="114"/>
    </row>
    <row r="21" spans="1:10" ht="24.75" customHeight="1">
      <c r="A21" s="114"/>
      <c r="B21" s="237"/>
      <c r="C21" s="237"/>
      <c r="D21" s="238"/>
      <c r="E21" s="119" t="s">
        <v>86</v>
      </c>
      <c r="F21" s="118">
        <v>2</v>
      </c>
      <c r="G21" s="114"/>
      <c r="H21" s="114"/>
      <c r="I21" s="114"/>
      <c r="J21" s="114"/>
    </row>
    <row r="22" spans="1:10" ht="24.75" customHeight="1">
      <c r="A22" s="114"/>
      <c r="B22" s="237"/>
      <c r="C22" s="237"/>
      <c r="D22" s="238"/>
      <c r="E22" s="119" t="s">
        <v>87</v>
      </c>
      <c r="F22" s="118">
        <v>20</v>
      </c>
      <c r="G22" s="114"/>
      <c r="H22" s="114"/>
      <c r="I22" s="114"/>
      <c r="J22" s="114"/>
    </row>
    <row r="23" spans="1:10" ht="24.75" customHeight="1">
      <c r="A23" s="114"/>
      <c r="B23" s="237"/>
      <c r="C23" s="237"/>
      <c r="D23" s="238"/>
      <c r="E23" s="119" t="s">
        <v>88</v>
      </c>
      <c r="F23" s="118">
        <v>0</v>
      </c>
      <c r="G23" s="114"/>
      <c r="H23" s="114"/>
      <c r="I23" s="114"/>
      <c r="J23" s="114"/>
    </row>
    <row r="24" spans="1:10" ht="24.75" customHeight="1">
      <c r="A24" s="114"/>
      <c r="B24" s="237"/>
      <c r="C24" s="237"/>
      <c r="D24" s="238"/>
      <c r="E24" s="119" t="s">
        <v>80</v>
      </c>
      <c r="F24" s="118">
        <v>0</v>
      </c>
      <c r="G24" s="114"/>
      <c r="H24" s="114"/>
      <c r="I24" s="114"/>
      <c r="J24" s="114"/>
    </row>
    <row r="25" spans="1:10" ht="24.75" customHeight="1">
      <c r="A25" s="114"/>
      <c r="B25" s="237"/>
      <c r="C25" s="237"/>
      <c r="D25" s="238"/>
      <c r="E25" s="119" t="s">
        <v>81</v>
      </c>
      <c r="F25" s="118">
        <v>1</v>
      </c>
      <c r="G25" s="114"/>
      <c r="H25" s="114"/>
      <c r="I25" s="114"/>
      <c r="J25" s="114"/>
    </row>
    <row r="26" spans="1:10" ht="24.75" customHeight="1">
      <c r="A26" s="114"/>
      <c r="B26" s="239"/>
      <c r="C26" s="239"/>
      <c r="D26" s="240"/>
      <c r="E26" s="119" t="s">
        <v>89</v>
      </c>
      <c r="F26" s="118">
        <v>0</v>
      </c>
      <c r="G26" s="114"/>
      <c r="H26" s="114"/>
      <c r="I26" s="114"/>
      <c r="J26" s="114"/>
    </row>
    <row r="27" spans="1:10" ht="24.75" customHeight="1">
      <c r="A27" s="114"/>
      <c r="B27" s="231" t="s">
        <v>90</v>
      </c>
      <c r="C27" s="231"/>
      <c r="D27" s="232"/>
      <c r="E27" s="119" t="s">
        <v>87</v>
      </c>
      <c r="F27" s="118">
        <v>0</v>
      </c>
      <c r="G27" s="114"/>
      <c r="H27" s="114"/>
      <c r="I27" s="114"/>
      <c r="J27" s="114"/>
    </row>
    <row r="28" spans="1:10" ht="24.75" customHeight="1">
      <c r="A28" s="114"/>
      <c r="B28" s="223"/>
      <c r="C28" s="223"/>
      <c r="D28" s="243"/>
      <c r="E28" s="119" t="s">
        <v>88</v>
      </c>
      <c r="F28" s="118">
        <v>0</v>
      </c>
      <c r="G28" s="114"/>
      <c r="H28" s="114"/>
      <c r="I28" s="114"/>
      <c r="J28" s="114"/>
    </row>
    <row r="29" spans="1:10" ht="24.75" customHeight="1">
      <c r="A29" s="114"/>
      <c r="B29" s="223"/>
      <c r="C29" s="223"/>
      <c r="D29" s="243"/>
      <c r="E29" s="119" t="s">
        <v>80</v>
      </c>
      <c r="F29" s="118">
        <v>0</v>
      </c>
      <c r="G29" s="114"/>
      <c r="H29" s="114"/>
      <c r="I29" s="114"/>
      <c r="J29" s="114"/>
    </row>
    <row r="30" spans="1:10" ht="24.75" customHeight="1">
      <c r="A30" s="114"/>
      <c r="B30" s="223"/>
      <c r="C30" s="223"/>
      <c r="D30" s="243"/>
      <c r="E30" s="119" t="s">
        <v>81</v>
      </c>
      <c r="F30" s="118">
        <v>0</v>
      </c>
      <c r="G30" s="114"/>
      <c r="H30" s="114"/>
      <c r="I30" s="114"/>
      <c r="J30" s="114"/>
    </row>
    <row r="31" spans="1:10" ht="24.75" customHeight="1">
      <c r="A31" s="114"/>
      <c r="B31" s="223"/>
      <c r="C31" s="223"/>
      <c r="D31" s="243"/>
      <c r="E31" s="119" t="s">
        <v>89</v>
      </c>
      <c r="F31" s="118">
        <v>0</v>
      </c>
      <c r="G31" s="114"/>
      <c r="H31" s="114"/>
      <c r="I31" s="114"/>
      <c r="J31" s="114"/>
    </row>
    <row r="32" spans="1:10" ht="24.75" customHeight="1">
      <c r="A32" s="114"/>
      <c r="B32" s="244" t="s">
        <v>91</v>
      </c>
      <c r="C32" s="245"/>
      <c r="D32" s="245"/>
      <c r="E32" s="246"/>
      <c r="F32" s="121">
        <f>SUM(F8:F31)</f>
        <v>31</v>
      </c>
      <c r="G32" s="114"/>
      <c r="H32" s="114"/>
      <c r="I32" s="114"/>
      <c r="J32" s="114"/>
    </row>
    <row r="33" spans="1:10" ht="24.75" customHeight="1">
      <c r="A33" s="114"/>
      <c r="B33" s="122"/>
      <c r="C33" s="122"/>
      <c r="D33" s="122"/>
      <c r="E33" s="122"/>
      <c r="F33" s="123"/>
      <c r="G33" s="114"/>
      <c r="H33" s="114"/>
      <c r="I33" s="114"/>
      <c r="J33" s="114"/>
    </row>
    <row r="34" spans="1:10" ht="39.75" customHeight="1">
      <c r="A34" s="110"/>
      <c r="B34" s="247" t="s">
        <v>92</v>
      </c>
      <c r="C34" s="247"/>
      <c r="D34" s="247"/>
      <c r="E34" s="247"/>
      <c r="F34" s="247"/>
      <c r="G34" s="110"/>
      <c r="H34" s="110"/>
      <c r="I34" s="110"/>
      <c r="J34" s="110"/>
    </row>
    <row r="35" spans="1:10" ht="24.75" customHeight="1">
      <c r="A35" s="114"/>
      <c r="B35" s="228" t="s">
        <v>71</v>
      </c>
      <c r="C35" s="229"/>
      <c r="D35" s="229"/>
      <c r="E35" s="115" t="s">
        <v>72</v>
      </c>
      <c r="F35" s="116" t="s">
        <v>73</v>
      </c>
      <c r="G35" s="114"/>
      <c r="H35" s="114"/>
      <c r="I35" s="114"/>
      <c r="J35" s="114"/>
    </row>
    <row r="36" spans="1:10" ht="24.75" customHeight="1">
      <c r="A36" s="114"/>
      <c r="B36" s="231" t="s">
        <v>94</v>
      </c>
      <c r="C36" s="235"/>
      <c r="D36" s="236"/>
      <c r="E36" s="117" t="s">
        <v>75</v>
      </c>
      <c r="F36" s="118">
        <v>0</v>
      </c>
      <c r="G36" s="114"/>
      <c r="H36" s="114"/>
      <c r="I36" s="114"/>
      <c r="J36" s="114"/>
    </row>
    <row r="37" spans="1:10" ht="24.75" customHeight="1">
      <c r="A37" s="114"/>
      <c r="B37" s="237"/>
      <c r="C37" s="237"/>
      <c r="D37" s="238"/>
      <c r="E37" s="117" t="s">
        <v>76</v>
      </c>
      <c r="F37" s="118">
        <v>0</v>
      </c>
      <c r="G37" s="114"/>
      <c r="H37" s="114"/>
      <c r="I37" s="114"/>
      <c r="J37" s="114"/>
    </row>
    <row r="38" spans="1:10" ht="24.75" customHeight="1">
      <c r="A38" s="114"/>
      <c r="B38" s="237"/>
      <c r="C38" s="237"/>
      <c r="D38" s="238"/>
      <c r="E38" s="119" t="s">
        <v>78</v>
      </c>
      <c r="F38" s="118">
        <v>2</v>
      </c>
      <c r="G38" s="114"/>
      <c r="H38" s="114"/>
      <c r="I38" s="114"/>
      <c r="J38" s="114"/>
    </row>
    <row r="39" spans="1:10" ht="24.75" customHeight="1">
      <c r="A39" s="114"/>
      <c r="B39" s="237"/>
      <c r="C39" s="237"/>
      <c r="D39" s="238"/>
      <c r="E39" s="119" t="s">
        <v>79</v>
      </c>
      <c r="F39" s="118">
        <v>2</v>
      </c>
      <c r="G39" s="114"/>
      <c r="H39" s="114"/>
      <c r="I39" s="114"/>
      <c r="J39" s="114"/>
    </row>
    <row r="40" spans="1:10" ht="24.75" customHeight="1">
      <c r="A40" s="114"/>
      <c r="B40" s="239"/>
      <c r="C40" s="239"/>
      <c r="D40" s="240"/>
      <c r="E40" s="119" t="s">
        <v>80</v>
      </c>
      <c r="F40" s="118">
        <v>0</v>
      </c>
      <c r="G40" s="114"/>
      <c r="H40" s="114"/>
      <c r="I40" s="114"/>
      <c r="J40" s="114"/>
    </row>
    <row r="41" spans="1:10" ht="24.75" customHeight="1">
      <c r="A41" s="114"/>
      <c r="B41" s="231" t="s">
        <v>95</v>
      </c>
      <c r="C41" s="235"/>
      <c r="D41" s="236"/>
      <c r="E41" s="119" t="s">
        <v>96</v>
      </c>
      <c r="F41" s="118">
        <v>0</v>
      </c>
      <c r="G41" s="114"/>
      <c r="H41" s="114"/>
      <c r="I41" s="114"/>
      <c r="J41" s="114"/>
    </row>
    <row r="42" spans="1:10" ht="24.75" customHeight="1">
      <c r="A42" s="114"/>
      <c r="B42" s="223"/>
      <c r="C42" s="237"/>
      <c r="D42" s="238"/>
      <c r="E42" s="119" t="s">
        <v>97</v>
      </c>
      <c r="F42" s="118">
        <v>0</v>
      </c>
      <c r="G42" s="114"/>
      <c r="H42" s="114"/>
      <c r="I42" s="114"/>
      <c r="J42" s="114"/>
    </row>
    <row r="43" spans="1:10" ht="24.75" customHeight="1">
      <c r="A43" s="114"/>
      <c r="B43" s="239"/>
      <c r="C43" s="239"/>
      <c r="D43" s="240"/>
      <c r="E43" s="119" t="s">
        <v>98</v>
      </c>
      <c r="F43" s="118">
        <v>0</v>
      </c>
      <c r="G43" s="114"/>
      <c r="H43" s="114"/>
      <c r="I43" s="114"/>
      <c r="J43" s="114"/>
    </row>
    <row r="44" spans="1:10" ht="24.75" customHeight="1">
      <c r="A44" s="114"/>
      <c r="B44" s="231" t="s">
        <v>99</v>
      </c>
      <c r="C44" s="235"/>
      <c r="D44" s="236"/>
      <c r="E44" s="119" t="s">
        <v>100</v>
      </c>
      <c r="F44" s="118">
        <v>1</v>
      </c>
      <c r="G44" s="114"/>
      <c r="H44" s="114"/>
      <c r="I44" s="114"/>
      <c r="J44" s="114"/>
    </row>
    <row r="45" spans="1:10" ht="24.75" customHeight="1">
      <c r="A45" s="114"/>
      <c r="B45" s="223"/>
      <c r="C45" s="237"/>
      <c r="D45" s="238"/>
      <c r="E45" s="119" t="s">
        <v>101</v>
      </c>
      <c r="F45" s="118">
        <v>1</v>
      </c>
      <c r="G45" s="114"/>
      <c r="H45" s="114"/>
      <c r="I45" s="114"/>
      <c r="J45" s="114"/>
    </row>
    <row r="46" spans="1:10" ht="24.75" customHeight="1">
      <c r="A46" s="114"/>
      <c r="B46" s="239"/>
      <c r="C46" s="239"/>
      <c r="D46" s="240"/>
      <c r="E46" s="119" t="s">
        <v>102</v>
      </c>
      <c r="F46" s="118">
        <v>0</v>
      </c>
      <c r="G46" s="114"/>
      <c r="H46" s="114"/>
      <c r="I46" s="114"/>
      <c r="J46" s="114"/>
    </row>
    <row r="47" spans="1:10" ht="24.75" customHeight="1">
      <c r="A47" s="114"/>
      <c r="B47" s="231" t="s">
        <v>103</v>
      </c>
      <c r="C47" s="235"/>
      <c r="D47" s="236"/>
      <c r="E47" s="119" t="s">
        <v>104</v>
      </c>
      <c r="F47" s="118">
        <v>19</v>
      </c>
      <c r="G47" s="114"/>
      <c r="H47" s="114"/>
      <c r="I47" s="114"/>
      <c r="J47" s="114"/>
    </row>
    <row r="48" spans="1:10" ht="24.75" customHeight="1">
      <c r="A48" s="114"/>
      <c r="B48" s="239"/>
      <c r="C48" s="239"/>
      <c r="D48" s="240"/>
      <c r="E48" s="119" t="s">
        <v>105</v>
      </c>
      <c r="F48" s="118">
        <v>0</v>
      </c>
      <c r="G48" s="114"/>
      <c r="H48" s="114"/>
      <c r="I48" s="114"/>
      <c r="J48" s="114"/>
    </row>
    <row r="49" spans="1:10" ht="24.75" customHeight="1">
      <c r="A49" s="114"/>
      <c r="B49" s="249" t="s">
        <v>106</v>
      </c>
      <c r="C49" s="250"/>
      <c r="D49" s="250"/>
      <c r="E49" s="250"/>
      <c r="F49" s="124">
        <f>SUM(F36:F48)</f>
        <v>25</v>
      </c>
      <c r="G49" s="114"/>
      <c r="H49" s="114"/>
      <c r="I49" s="114"/>
      <c r="J49" s="114"/>
    </row>
    <row r="50" spans="1:10" ht="24.75" customHeight="1">
      <c r="A50" s="114"/>
      <c r="B50" s="251" t="s">
        <v>107</v>
      </c>
      <c r="C50" s="252"/>
      <c r="D50" s="252"/>
      <c r="E50" s="252"/>
      <c r="F50" s="125">
        <f>F49+F32</f>
        <v>56</v>
      </c>
      <c r="G50" s="114"/>
      <c r="H50" s="114"/>
      <c r="I50" s="114"/>
      <c r="J50" s="114"/>
    </row>
    <row r="51" spans="1:10" ht="24.75" customHeight="1">
      <c r="A51" s="114"/>
      <c r="B51" s="126" t="s">
        <v>67</v>
      </c>
      <c r="C51" s="114"/>
      <c r="D51" s="114"/>
      <c r="E51" s="114"/>
      <c r="F51" s="114"/>
      <c r="G51" s="114"/>
      <c r="H51" s="114"/>
      <c r="I51" s="114"/>
      <c r="J51" s="114"/>
    </row>
    <row r="52" spans="1:10" ht="33.75" customHeight="1">
      <c r="A52" s="114"/>
      <c r="B52" s="248" t="s">
        <v>108</v>
      </c>
      <c r="C52" s="248"/>
      <c r="D52" s="248"/>
      <c r="E52" s="248"/>
      <c r="F52" s="248"/>
      <c r="G52" s="114"/>
      <c r="H52" s="114"/>
      <c r="I52" s="114"/>
      <c r="J52" s="114"/>
    </row>
    <row r="53" spans="1:10" ht="19.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 ht="19.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 ht="19.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2024-09-19T00:34:40Z</dcterms:created>
  <dcterms:modified xsi:type="dcterms:W3CDTF">2024-09-19T18:00:13Z</dcterms:modified>
</cp:coreProperties>
</file>