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645" windowWidth="28455" windowHeight="11700" tabRatio="944"/>
  </bookViews>
  <sheets>
    <sheet name="QUANT_BENEFICIÁRIOS_JE" sheetId="1" r:id="rId1"/>
    <sheet name="VALOR_NORMA_JE" sheetId="2" r:id="rId2"/>
    <sheet name="UO_MEDIA_BEN-AT" sheetId="3" state="hidden" r:id="rId3"/>
    <sheet name="JE" sheetId="4" r:id="rId4"/>
    <sheet name="TSE" sheetId="5" r:id="rId5"/>
    <sheet name="TRE-AC" sheetId="6" r:id="rId6"/>
    <sheet name="TRE-AL" sheetId="7" r:id="rId7"/>
    <sheet name="TRE-AM" sheetId="8" r:id="rId8"/>
    <sheet name="TRE-BA" sheetId="9" r:id="rId9"/>
    <sheet name="TRE-CE" sheetId="10" r:id="rId10"/>
    <sheet name="TRE-DF" sheetId="11" r:id="rId11"/>
    <sheet name="TRE-ES" sheetId="12" r:id="rId12"/>
    <sheet name="TRE-GO" sheetId="13" r:id="rId13"/>
    <sheet name="TRE-MA" sheetId="14" r:id="rId14"/>
    <sheet name="TRE-MT" sheetId="15" r:id="rId15"/>
    <sheet name="TRE-MS" sheetId="16" r:id="rId16"/>
    <sheet name="TRE-MG" sheetId="17" r:id="rId17"/>
    <sheet name="TRE-PA" sheetId="18" r:id="rId18"/>
    <sheet name="TRE-PB" sheetId="19" r:id="rId19"/>
    <sheet name="TRE-PR" sheetId="20" r:id="rId20"/>
    <sheet name="TRE-PE" sheetId="21" r:id="rId21"/>
    <sheet name="TRE-PI" sheetId="22" r:id="rId22"/>
    <sheet name="TRE-RJ" sheetId="23" r:id="rId23"/>
    <sheet name="TRE-RN" sheetId="24" r:id="rId24"/>
    <sheet name="TRE-RS" sheetId="25" r:id="rId25"/>
    <sheet name="TRE-RO" sheetId="26" r:id="rId26"/>
    <sheet name="TRE-SC" sheetId="27" r:id="rId27"/>
    <sheet name="TRE-SP" sheetId="28" r:id="rId28"/>
    <sheet name="TRE-SE" sheetId="29" r:id="rId29"/>
    <sheet name="TRE-TO" sheetId="30" r:id="rId30"/>
    <sheet name="TRE-RR" sheetId="31" r:id="rId31"/>
    <sheet name="TRE-AP" sheetId="32" r:id="rId32"/>
  </sheets>
  <externalReferences>
    <externalReference r:id="rId33"/>
  </externalReferences>
  <calcPr calcId="125725"/>
</workbook>
</file>

<file path=xl/calcChain.xml><?xml version="1.0" encoding="utf-8"?>
<calcChain xmlns="http://schemas.openxmlformats.org/spreadsheetml/2006/main">
  <c r="D18" i="23"/>
  <c r="G30" i="3" s="1"/>
  <c r="H30" s="1"/>
  <c r="D18" i="7"/>
  <c r="G14" i="3" s="1"/>
  <c r="H14" s="1"/>
  <c r="D4"/>
  <c r="D39"/>
  <c r="D38"/>
  <c r="D37"/>
  <c r="E36"/>
  <c r="E34" i="2" s="1"/>
  <c r="D36" i="3"/>
  <c r="D35"/>
  <c r="D34"/>
  <c r="D33"/>
  <c r="D32"/>
  <c r="D31"/>
  <c r="E30"/>
  <c r="E28" i="2" s="1"/>
  <c r="D30" i="3"/>
  <c r="D29"/>
  <c r="D28"/>
  <c r="D27"/>
  <c r="D26"/>
  <c r="D25"/>
  <c r="D24"/>
  <c r="D23"/>
  <c r="D22"/>
  <c r="D21"/>
  <c r="E20"/>
  <c r="E18" i="2" s="1"/>
  <c r="D20" i="3"/>
  <c r="D19"/>
  <c r="D18"/>
  <c r="D17"/>
  <c r="D16"/>
  <c r="D15"/>
  <c r="E14"/>
  <c r="E12" i="2" s="1"/>
  <c r="D14" i="3"/>
  <c r="D13"/>
  <c r="D12"/>
  <c r="D40" s="1"/>
  <c r="E9"/>
  <c r="E39" s="1"/>
  <c r="D18" i="32" s="1"/>
  <c r="G39" i="3" s="1"/>
  <c r="G37" i="2"/>
  <c r="D37"/>
  <c r="C37"/>
  <c r="G36"/>
  <c r="D36"/>
  <c r="C36"/>
  <c r="G35"/>
  <c r="D35"/>
  <c r="C35"/>
  <c r="G34"/>
  <c r="D34"/>
  <c r="C34"/>
  <c r="G33"/>
  <c r="D33"/>
  <c r="C33"/>
  <c r="G32"/>
  <c r="D32"/>
  <c r="C32"/>
  <c r="G31"/>
  <c r="D31"/>
  <c r="C31"/>
  <c r="G30"/>
  <c r="D30"/>
  <c r="C30"/>
  <c r="G29"/>
  <c r="D29"/>
  <c r="C29"/>
  <c r="G28"/>
  <c r="D28"/>
  <c r="C28"/>
  <c r="G27"/>
  <c r="D27"/>
  <c r="C27"/>
  <c r="G26"/>
  <c r="D26"/>
  <c r="C26"/>
  <c r="G25"/>
  <c r="D25"/>
  <c r="C25"/>
  <c r="G24"/>
  <c r="D24"/>
  <c r="C24"/>
  <c r="G23"/>
  <c r="D23"/>
  <c r="C23"/>
  <c r="G22"/>
  <c r="D22"/>
  <c r="C22"/>
  <c r="G21"/>
  <c r="D21"/>
  <c r="C21"/>
  <c r="G20"/>
  <c r="D20"/>
  <c r="C20"/>
  <c r="G19"/>
  <c r="D19"/>
  <c r="C19"/>
  <c r="G18"/>
  <c r="D18"/>
  <c r="C18"/>
  <c r="G17"/>
  <c r="D17"/>
  <c r="C17"/>
  <c r="G16"/>
  <c r="D16"/>
  <c r="C16"/>
  <c r="G15"/>
  <c r="D15"/>
  <c r="C15"/>
  <c r="G14"/>
  <c r="D14"/>
  <c r="C14"/>
  <c r="G13"/>
  <c r="D13"/>
  <c r="C13"/>
  <c r="G12"/>
  <c r="D12"/>
  <c r="C12"/>
  <c r="G11"/>
  <c r="D11"/>
  <c r="C11"/>
  <c r="G10"/>
  <c r="D10"/>
  <c r="C10"/>
  <c r="D4"/>
  <c r="C4"/>
  <c r="J12" i="32"/>
  <c r="I12"/>
  <c r="H12"/>
  <c r="G12"/>
  <c r="F12"/>
  <c r="E12"/>
  <c r="D12"/>
  <c r="J11"/>
  <c r="J12" i="31"/>
  <c r="I12"/>
  <c r="H12"/>
  <c r="G12"/>
  <c r="F12"/>
  <c r="E12"/>
  <c r="D12"/>
  <c r="J11"/>
  <c r="J12" i="30"/>
  <c r="I12"/>
  <c r="H12"/>
  <c r="G12"/>
  <c r="F12"/>
  <c r="E12"/>
  <c r="D12"/>
  <c r="J11"/>
  <c r="J12" i="29"/>
  <c r="I12"/>
  <c r="H12"/>
  <c r="G12"/>
  <c r="F12"/>
  <c r="E12"/>
  <c r="D12"/>
  <c r="J11"/>
  <c r="J12" i="28"/>
  <c r="I12"/>
  <c r="H12"/>
  <c r="G12"/>
  <c r="F12"/>
  <c r="E12"/>
  <c r="D12"/>
  <c r="J11"/>
  <c r="J12" i="27"/>
  <c r="I12"/>
  <c r="H12"/>
  <c r="G12"/>
  <c r="F12"/>
  <c r="E12"/>
  <c r="D12"/>
  <c r="J11"/>
  <c r="J12" i="26"/>
  <c r="I12"/>
  <c r="H12"/>
  <c r="G12"/>
  <c r="F12"/>
  <c r="E12"/>
  <c r="D12"/>
  <c r="J11"/>
  <c r="J12" i="25"/>
  <c r="I12"/>
  <c r="H12"/>
  <c r="G12"/>
  <c r="F12"/>
  <c r="E12"/>
  <c r="D12"/>
  <c r="J11"/>
  <c r="J12" i="24"/>
  <c r="I12"/>
  <c r="H12"/>
  <c r="G12"/>
  <c r="F12"/>
  <c r="E12"/>
  <c r="D12"/>
  <c r="J11"/>
  <c r="J12" i="23"/>
  <c r="I12"/>
  <c r="H12"/>
  <c r="G12"/>
  <c r="F12"/>
  <c r="E12"/>
  <c r="D12"/>
  <c r="J11"/>
  <c r="J12" i="22"/>
  <c r="I12"/>
  <c r="H12"/>
  <c r="G12"/>
  <c r="F12"/>
  <c r="E12"/>
  <c r="D12"/>
  <c r="J11"/>
  <c r="J12" i="21"/>
  <c r="I12"/>
  <c r="H12"/>
  <c r="G12"/>
  <c r="F12"/>
  <c r="E12"/>
  <c r="D12"/>
  <c r="J11"/>
  <c r="J12" i="20"/>
  <c r="I12"/>
  <c r="H12"/>
  <c r="G12"/>
  <c r="F12"/>
  <c r="E12"/>
  <c r="D12"/>
  <c r="J11"/>
  <c r="J12" i="19"/>
  <c r="I12"/>
  <c r="H12"/>
  <c r="G12"/>
  <c r="F12"/>
  <c r="E12"/>
  <c r="D12"/>
  <c r="J11"/>
  <c r="J12" i="18"/>
  <c r="I12"/>
  <c r="H12"/>
  <c r="G12"/>
  <c r="F12"/>
  <c r="E12"/>
  <c r="D12"/>
  <c r="J11"/>
  <c r="J12" i="17"/>
  <c r="I12"/>
  <c r="H12"/>
  <c r="G12"/>
  <c r="F12"/>
  <c r="E12"/>
  <c r="D12"/>
  <c r="J11"/>
  <c r="J12" i="16"/>
  <c r="I12"/>
  <c r="H12"/>
  <c r="G12"/>
  <c r="F12"/>
  <c r="E12"/>
  <c r="D12"/>
  <c r="J11"/>
  <c r="J12" i="15"/>
  <c r="I12"/>
  <c r="H12"/>
  <c r="G12"/>
  <c r="F12"/>
  <c r="E12"/>
  <c r="D12"/>
  <c r="J11"/>
  <c r="J12" i="14"/>
  <c r="I12"/>
  <c r="H12"/>
  <c r="G12"/>
  <c r="F12"/>
  <c r="E12"/>
  <c r="D12"/>
  <c r="J11"/>
  <c r="J12" i="13"/>
  <c r="I12"/>
  <c r="H12"/>
  <c r="G12"/>
  <c r="F12"/>
  <c r="E12"/>
  <c r="D12"/>
  <c r="J11"/>
  <c r="J12" i="12"/>
  <c r="I12"/>
  <c r="H12"/>
  <c r="G12"/>
  <c r="F12"/>
  <c r="E12"/>
  <c r="D12"/>
  <c r="J11"/>
  <c r="J12" i="11"/>
  <c r="I12"/>
  <c r="H12"/>
  <c r="G12"/>
  <c r="F12"/>
  <c r="E12"/>
  <c r="D12"/>
  <c r="J11"/>
  <c r="J12" i="10"/>
  <c r="I12"/>
  <c r="H12"/>
  <c r="G12"/>
  <c r="F12"/>
  <c r="E12"/>
  <c r="D12"/>
  <c r="J11"/>
  <c r="J12" i="9"/>
  <c r="I12"/>
  <c r="H12"/>
  <c r="G12"/>
  <c r="F12"/>
  <c r="E12"/>
  <c r="D12"/>
  <c r="J11"/>
  <c r="J12" i="8"/>
  <c r="I12"/>
  <c r="H12"/>
  <c r="G12"/>
  <c r="F12"/>
  <c r="E12"/>
  <c r="D12"/>
  <c r="J11"/>
  <c r="J12" i="7"/>
  <c r="I12"/>
  <c r="H12"/>
  <c r="G12"/>
  <c r="F12"/>
  <c r="E12"/>
  <c r="D12"/>
  <c r="J11"/>
  <c r="J12" i="6"/>
  <c r="I12"/>
  <c r="H12"/>
  <c r="G12"/>
  <c r="F12"/>
  <c r="E12"/>
  <c r="D12"/>
  <c r="J11"/>
  <c r="J12" i="5"/>
  <c r="I12"/>
  <c r="H12"/>
  <c r="G12"/>
  <c r="F12"/>
  <c r="E12"/>
  <c r="D12"/>
  <c r="J11"/>
  <c r="G12" i="4"/>
  <c r="I11"/>
  <c r="I12" s="1"/>
  <c r="H11"/>
  <c r="F11"/>
  <c r="F12" s="1"/>
  <c r="E11"/>
  <c r="E12" s="1"/>
  <c r="D11"/>
  <c r="D12" s="1"/>
  <c r="C36" i="3"/>
  <c r="C28"/>
  <c r="E28" s="1"/>
  <c r="C24"/>
  <c r="E24" s="1"/>
  <c r="C20"/>
  <c r="C4"/>
  <c r="H37" i="1"/>
  <c r="G37"/>
  <c r="F37"/>
  <c r="E37"/>
  <c r="C39" i="3" s="1"/>
  <c r="D37" i="1"/>
  <c r="C37"/>
  <c r="H36"/>
  <c r="G36"/>
  <c r="I36" s="1"/>
  <c r="F36"/>
  <c r="E36"/>
  <c r="C38" i="3" s="1"/>
  <c r="E38" s="1"/>
  <c r="D36" i="1"/>
  <c r="C36"/>
  <c r="H35"/>
  <c r="G35"/>
  <c r="F35"/>
  <c r="E35"/>
  <c r="C37" i="3" s="1"/>
  <c r="D35" i="1"/>
  <c r="C35"/>
  <c r="I34"/>
  <c r="H34"/>
  <c r="G34"/>
  <c r="F34"/>
  <c r="E34"/>
  <c r="D34"/>
  <c r="C34"/>
  <c r="I33"/>
  <c r="H33"/>
  <c r="G33"/>
  <c r="F33"/>
  <c r="E33"/>
  <c r="C35" i="3" s="1"/>
  <c r="D33" i="1"/>
  <c r="C33"/>
  <c r="I32"/>
  <c r="H32"/>
  <c r="G32"/>
  <c r="F32"/>
  <c r="E32"/>
  <c r="C34" i="3" s="1"/>
  <c r="E34" s="1"/>
  <c r="D32" i="1"/>
  <c r="C32"/>
  <c r="H31"/>
  <c r="G31"/>
  <c r="I31" s="1"/>
  <c r="F31"/>
  <c r="E31"/>
  <c r="C33" i="3" s="1"/>
  <c r="D31" i="1"/>
  <c r="C31"/>
  <c r="H30"/>
  <c r="G30"/>
  <c r="I30" s="1"/>
  <c r="F30"/>
  <c r="E30"/>
  <c r="C32" i="3" s="1"/>
  <c r="E32" s="1"/>
  <c r="D30" i="1"/>
  <c r="C30"/>
  <c r="H29"/>
  <c r="G29"/>
  <c r="F29"/>
  <c r="E29"/>
  <c r="C31" i="3" s="1"/>
  <c r="D29" i="1"/>
  <c r="C29"/>
  <c r="H28"/>
  <c r="G28"/>
  <c r="F28"/>
  <c r="E28"/>
  <c r="C30" i="3" s="1"/>
  <c r="D28" i="1"/>
  <c r="C28"/>
  <c r="H27"/>
  <c r="G27"/>
  <c r="F27"/>
  <c r="E27"/>
  <c r="C29" i="3" s="1"/>
  <c r="D27" i="1"/>
  <c r="C27"/>
  <c r="H26"/>
  <c r="G26"/>
  <c r="I26" s="1"/>
  <c r="F26"/>
  <c r="E26"/>
  <c r="D26"/>
  <c r="C26"/>
  <c r="I25"/>
  <c r="H25"/>
  <c r="G25"/>
  <c r="F25"/>
  <c r="E25"/>
  <c r="C27" i="3" s="1"/>
  <c r="D25" i="1"/>
  <c r="C25"/>
  <c r="I24"/>
  <c r="H24"/>
  <c r="G24"/>
  <c r="F24"/>
  <c r="E24"/>
  <c r="C26" i="3" s="1"/>
  <c r="E26" s="1"/>
  <c r="D24" i="1"/>
  <c r="C24"/>
  <c r="I23"/>
  <c r="H23"/>
  <c r="G23"/>
  <c r="F23"/>
  <c r="E23"/>
  <c r="C25" i="3" s="1"/>
  <c r="D23" i="1"/>
  <c r="C23"/>
  <c r="H22"/>
  <c r="G22"/>
  <c r="F22"/>
  <c r="E22"/>
  <c r="D22"/>
  <c r="C22"/>
  <c r="H21"/>
  <c r="G21"/>
  <c r="F21"/>
  <c r="E21"/>
  <c r="C23" i="3" s="1"/>
  <c r="D21" i="1"/>
  <c r="C21"/>
  <c r="H20"/>
  <c r="G20"/>
  <c r="I20" s="1"/>
  <c r="F20"/>
  <c r="E20"/>
  <c r="C22" i="3" s="1"/>
  <c r="E22" s="1"/>
  <c r="D20" i="1"/>
  <c r="C20"/>
  <c r="H19"/>
  <c r="G19"/>
  <c r="F19"/>
  <c r="E19"/>
  <c r="C21" i="3" s="1"/>
  <c r="D19" i="1"/>
  <c r="C19"/>
  <c r="I18"/>
  <c r="H18"/>
  <c r="G18"/>
  <c r="F18"/>
  <c r="E18"/>
  <c r="D18"/>
  <c r="C18"/>
  <c r="I17"/>
  <c r="H17"/>
  <c r="G17"/>
  <c r="F17"/>
  <c r="E17"/>
  <c r="C19" i="3" s="1"/>
  <c r="D17" i="1"/>
  <c r="C17"/>
  <c r="I16"/>
  <c r="H16"/>
  <c r="G16"/>
  <c r="F16"/>
  <c r="E16"/>
  <c r="C18" i="3" s="1"/>
  <c r="E18" s="1"/>
  <c r="D16" i="1"/>
  <c r="C16"/>
  <c r="H15"/>
  <c r="G15"/>
  <c r="I15" s="1"/>
  <c r="F15"/>
  <c r="E15"/>
  <c r="C17" i="3" s="1"/>
  <c r="D15" i="1"/>
  <c r="C15"/>
  <c r="H14"/>
  <c r="G14"/>
  <c r="I14" s="1"/>
  <c r="F14"/>
  <c r="E14"/>
  <c r="C16" i="3" s="1"/>
  <c r="E16" s="1"/>
  <c r="D14" i="1"/>
  <c r="C14"/>
  <c r="H13"/>
  <c r="G13"/>
  <c r="F13"/>
  <c r="E13"/>
  <c r="C15" i="3" s="1"/>
  <c r="D13" i="1"/>
  <c r="C13"/>
  <c r="H12"/>
  <c r="G12"/>
  <c r="F12"/>
  <c r="E12"/>
  <c r="C14" i="3" s="1"/>
  <c r="D12" i="1"/>
  <c r="C12"/>
  <c r="H11"/>
  <c r="G11"/>
  <c r="F11"/>
  <c r="E11"/>
  <c r="D11"/>
  <c r="C11"/>
  <c r="H10"/>
  <c r="G10"/>
  <c r="I10" s="1"/>
  <c r="F10"/>
  <c r="E10"/>
  <c r="C12" i="3" s="1"/>
  <c r="E12" s="1"/>
  <c r="D10" i="1"/>
  <c r="C10"/>
  <c r="D4"/>
  <c r="C4"/>
  <c r="E26" i="2" l="1"/>
  <c r="D18" i="21"/>
  <c r="G28" i="3" s="1"/>
  <c r="H28" s="1"/>
  <c r="E10" i="2"/>
  <c r="D18" i="5"/>
  <c r="G12" i="3" s="1"/>
  <c r="H12" s="1"/>
  <c r="E36" i="2"/>
  <c r="D18" i="31"/>
  <c r="G38" i="3" s="1"/>
  <c r="H38" s="1"/>
  <c r="E32" i="2"/>
  <c r="D18" i="27"/>
  <c r="G34" i="3" s="1"/>
  <c r="H34" s="1"/>
  <c r="E22" i="2"/>
  <c r="D18" i="17"/>
  <c r="G24" i="3" s="1"/>
  <c r="H24" s="1"/>
  <c r="E14" i="2"/>
  <c r="D18" i="9"/>
  <c r="G16" i="3" s="1"/>
  <c r="H16" s="1"/>
  <c r="E24" i="2"/>
  <c r="D18" i="19"/>
  <c r="G26" i="3" s="1"/>
  <c r="H26" s="1"/>
  <c r="E20" i="2"/>
  <c r="D18" i="15"/>
  <c r="G22" i="3" s="1"/>
  <c r="H22" s="1"/>
  <c r="E30" i="2"/>
  <c r="D18" i="25"/>
  <c r="G32" i="3" s="1"/>
  <c r="H32" s="1"/>
  <c r="E16" i="2"/>
  <c r="D18" i="11"/>
  <c r="G18" i="3" s="1"/>
  <c r="H18" s="1"/>
  <c r="I11" i="1"/>
  <c r="E38"/>
  <c r="F38"/>
  <c r="I13"/>
  <c r="H38"/>
  <c r="I21"/>
  <c r="I27"/>
  <c r="I37"/>
  <c r="D18" i="13"/>
  <c r="G20" i="3" s="1"/>
  <c r="H20" s="1"/>
  <c r="D38" i="1"/>
  <c r="I12"/>
  <c r="I22"/>
  <c r="I28"/>
  <c r="C38"/>
  <c r="I19"/>
  <c r="I29"/>
  <c r="I35"/>
  <c r="D18" i="29"/>
  <c r="G36" i="3" s="1"/>
  <c r="H36" s="1"/>
  <c r="E37" i="2"/>
  <c r="H39" i="3"/>
  <c r="E13"/>
  <c r="D18" i="6" s="1"/>
  <c r="G13" i="3" s="1"/>
  <c r="E15"/>
  <c r="D18" i="8" s="1"/>
  <c r="G15" i="3" s="1"/>
  <c r="E17"/>
  <c r="D18" i="10" s="1"/>
  <c r="G17" i="3" s="1"/>
  <c r="E19"/>
  <c r="D18" i="12" s="1"/>
  <c r="G19" i="3" s="1"/>
  <c r="E21"/>
  <c r="D18" i="14" s="1"/>
  <c r="G21" i="3" s="1"/>
  <c r="E23"/>
  <c r="D18" i="16" s="1"/>
  <c r="G23" i="3" s="1"/>
  <c r="E25"/>
  <c r="D18" i="18" s="1"/>
  <c r="G25" i="3" s="1"/>
  <c r="E27"/>
  <c r="D18" i="20" s="1"/>
  <c r="G27" i="3" s="1"/>
  <c r="E29"/>
  <c r="D18" i="22" s="1"/>
  <c r="G29" i="3" s="1"/>
  <c r="E31"/>
  <c r="D18" i="24" s="1"/>
  <c r="G31" i="3" s="1"/>
  <c r="E33"/>
  <c r="D18" i="26" s="1"/>
  <c r="G33" i="3" s="1"/>
  <c r="E35"/>
  <c r="D18" i="28" s="1"/>
  <c r="G35" i="3" s="1"/>
  <c r="E37"/>
  <c r="D18" i="30" s="1"/>
  <c r="G37" i="3" s="1"/>
  <c r="J11" i="4"/>
  <c r="J12" s="1"/>
  <c r="I38" i="1"/>
  <c r="G38"/>
  <c r="H12" i="4"/>
  <c r="C13" i="3"/>
  <c r="E23" i="2" l="1"/>
  <c r="H25" i="3"/>
  <c r="E27" i="2"/>
  <c r="H29" i="3"/>
  <c r="E29" i="2"/>
  <c r="H31" i="3"/>
  <c r="E31" i="2"/>
  <c r="H33" i="3"/>
  <c r="E25" i="2"/>
  <c r="H27" i="3"/>
  <c r="E11" i="2"/>
  <c r="H13" i="3"/>
  <c r="E13" i="2"/>
  <c r="H15" i="3"/>
  <c r="E15" i="2"/>
  <c r="H17" i="3"/>
  <c r="E33" i="2"/>
  <c r="H35" i="3"/>
  <c r="E17" i="2"/>
  <c r="H19" i="3"/>
  <c r="E35" i="2"/>
  <c r="H37" i="3"/>
  <c r="E19" i="2"/>
  <c r="H21" i="3"/>
  <c r="E21" i="2"/>
  <c r="H23" i="3"/>
  <c r="C40"/>
  <c r="E40" s="1"/>
  <c r="D18" i="4" l="1"/>
  <c r="G40" i="3" s="1"/>
  <c r="H40" s="1"/>
</calcChain>
</file>

<file path=xl/sharedStrings.xml><?xml version="1.0" encoding="utf-8"?>
<sst xmlns="http://schemas.openxmlformats.org/spreadsheetml/2006/main" count="1453" uniqueCount="121">
  <si>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</si>
  <si>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</si>
  <si>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</si>
  <si>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</si>
  <si>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</si>
  <si>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</si>
  <si>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</si>
  <si>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</si>
  <si>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</si>
  <si>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</si>
  <si>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</si>
  <si>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</si>
  <si>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</si>
  <si>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</si>
  <si>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</si>
  <si>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</si>
  <si>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</si>
  <si>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</si>
  <si>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</si>
  <si>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</si>
  <si>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</si>
  <si>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</si>
  <si>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</si>
  <si>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</si>
  <si>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</si>
  <si>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</si>
  <si>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</si>
  <si>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</si>
  <si>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</si>
  <si>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</si>
  <si>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</si>
  <si>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</si>
  <si>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</si>
  <si>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</si>
  <si>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</si>
  <si>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</si>
  <si>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</si>
  <si>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</si>
  <si>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</si>
  <si>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</si>
  <si>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</si>
  <si>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</si>
  <si>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</si>
  <si>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</si>
  <si>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</si>
  <si>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</si>
  <si>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</si>
  <si>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</si>
  <si>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</si>
  <si>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</si>
  <si>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</si>
  <si>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</si>
  <si>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</si>
  <si>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</si>
  <si>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</si>
  <si>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</si>
  <si>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</si>
  <si>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</si>
  <si>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</si>
  <si>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</si>
  <si>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</si>
  <si>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</si>
  <si>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</si>
  <si>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</si>
  <si>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</si>
  <si>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</si>
  <si>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</si>
  <si>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</si>
  <si>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</si>
  <si>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</si>
  <si>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</si>
  <si>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</si>
  <si>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</si>
  <si>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</si>
  <si>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</si>
  <si>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</si>
  <si>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</si>
  <si>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t xml:space="preserve"> Descrição do ato legal que define os valores unitários (per capita) dos benefícios assistenciais</t>
  </si>
  <si>
    <t>VALOR PER CAPITA (R$1,00)</t>
  </si>
  <si>
    <t>AUXÍLIO-ALIMENTAÇÃO</t>
  </si>
  <si>
    <t>ASSISTÊNCIA PRÉ-ESCOLAR</t>
  </si>
  <si>
    <t>AUXÍLIO-TRANSPORTE²</t>
  </si>
  <si>
    <t>EXAMES PERIÓDICOS</t>
  </si>
  <si>
    <r>
      <rPr>
        <sz val="14"/>
        <color rgb="FFFFFFFF"/>
        <rFont val="Arial"/>
      </rPr>
      <t>JE</t>
    </r>
    <r>
      <rPr>
        <vertAlign val="superscript"/>
        <sz val="12"/>
        <color rgb="FFFFFFFF"/>
        <rFont val="Arial"/>
      </rPr>
      <t>1</t>
    </r>
  </si>
  <si>
    <r>
      <rPr>
        <b/>
        <sz val="13"/>
        <color rgb="FFFFFFFF"/>
        <rFont val="Arial"/>
      </rPr>
      <t>Descrição da Legislação</t>
    </r>
    <r>
      <rPr>
        <vertAlign val="superscript"/>
        <sz val="13"/>
        <color rgb="FFFFFFFF"/>
        <rFont val="Arial"/>
      </rPr>
      <t>1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</si>
  <si>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CNJ nº 1-2023, de 1º.2.2023 (R$1.182,74)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</si>
  <si>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CNJ nº 1-2023, de 1º.2.2023 (R$935,22)</t>
    </r>
  </si>
  <si>
    <r>
      <rPr>
        <b/>
        <sz val="13"/>
        <color rgb="FF000000"/>
        <rFont val="Arial"/>
      </rPr>
      <t>Não há ato legal</t>
    </r>
    <r>
      <rPr>
        <sz val="13"/>
        <color rgb="FF000000"/>
        <rFont val="Arial"/>
      </rPr>
      <t>.</t>
    </r>
  </si>
  <si>
    <t>-</t>
  </si>
  <si>
    <r>
      <rPr>
        <b/>
        <sz val="12"/>
        <color rgb="FF000000"/>
        <rFont val="Arial"/>
      </rPr>
      <t>2)</t>
    </r>
    <r>
      <rPr>
        <sz val="12"/>
        <color rgb="FF000000"/>
        <rFont val="Arial"/>
      </rPr>
      <t xml:space="preserve"> Utilização do valor médio realizado no âmbito da Justiça Eleitoral, considerado o valor total executado até a data de referência pelo total de beneficiários de auxílio-transporte dessa Justiça Especializada, apurado pela Setorial.</t>
    </r>
  </si>
  <si>
    <t>MÉDIA EXECUÇÃO AUXÍLIO TRANPORTE</t>
  </si>
  <si>
    <t>MÉDIA EXECUÇÃO</t>
  </si>
  <si>
    <t>VALOR EXECUTADO (R$)</t>
  </si>
  <si>
    <t xml:space="preserve">MÉDIA EXECUÇÃO </t>
  </si>
  <si>
    <t xml:space="preserve"> [A]</t>
  </si>
  <si>
    <t>[B]</t>
  </si>
  <si>
    <t>[C] = [B / A]</t>
  </si>
  <si>
    <t>Conferência Segec</t>
  </si>
  <si>
    <t>JE</t>
  </si>
  <si>
    <t>AGOSTO</t>
  </si>
  <si>
    <t>2023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</si>
  <si>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2"/>
        <color rgb="FF000000"/>
        <rFont val="Arial"/>
      </rPr>
      <t>per capita</t>
    </r>
    <r>
      <rPr>
        <sz val="12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</si>
  <si>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</si>
  <si>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</si>
  <si>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</si>
  <si>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Portaria Conjunta CNJ nº 1-2023, de 1º.2.2023 (R$1.182,74)</t>
  </si>
  <si>
    <t>Portaria Conjunta CNJ nº 1-2023, de 1º.2.2023 (R$935,22)</t>
  </si>
  <si>
    <t>AUXÍLIO-TRANSPORTE</t>
  </si>
  <si>
    <t>NÃO HÁ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</si>
  <si>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</si>
  <si>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</si>
  <si>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</si>
  <si>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</si>
  <si>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</si>
  <si>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</si>
  <si>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Portaria Conjunta nº 1/2023 (R$1.182,74)</t>
  </si>
  <si>
    <t>Portaria Conjunta nº 1/2023 (R$935,22)</t>
  </si>
  <si>
    <t>AUXÍLIO-TRANSPORTE¹</t>
  </si>
  <si>
    <r>
      <t xml:space="preserve">1)  Os dados estão de acordo com o informado pelos Tribunais Eleitorais no período compreendido entre </t>
    </r>
    <r>
      <rPr>
        <b/>
        <sz val="12"/>
        <color rgb="FF000000"/>
        <rFont val="Arial"/>
        <family val="2"/>
      </rPr>
      <t>14/09/2023 a 22/09/2023.</t>
    </r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</si>
  <si>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  <family val="2"/>
      </rPr>
      <t>14/09/2023 a 22/09/2023</t>
    </r>
    <r>
      <rPr>
        <b/>
        <sz val="12"/>
        <color rgb="FF000000"/>
        <rFont val="Arial"/>
      </rPr>
      <t>.</t>
    </r>
    <r>
      <rPr>
        <sz val="12"/>
        <color rgb="FF000000"/>
        <rFont val="Arial"/>
      </rPr>
      <t xml:space="preserve"> E a legislação se aplica a todos os órgãos que compõem a Justiça Eleitoral.</t>
    </r>
  </si>
  <si>
    <r>
      <t>3)</t>
    </r>
    <r>
      <rPr>
        <sz val="12"/>
        <color rgb="FF000000"/>
        <rFont val="Arial"/>
        <family val="2"/>
      </rPr>
      <t xml:space="preserve"> Encontra-se vigente no âmbito da Justiça Eleitoral a Portaria Conjunta CNJ nº 1-2023, de 1º.2.2023, que altera os valores per capita de auxílio alimentação e de assistência pré-escolar, a serem praticados a partir do exercício financeiro de 2023, para R$1.182,74 e R$935,22, respectivamente.</t>
    </r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</si>
</sst>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_(* #,##0.00_);_(* \(#,##0.00\);_(* \-??_);_(@_)"/>
    <numFmt numFmtId="165" formatCode="%#,#00"/>
    <numFmt numFmtId="166" formatCode="mm/yy"/>
    <numFmt numFmtId="167" formatCode="_-* #,##0.00_-;\-* #,##0.00_-;_-* \-??_-;_-@_-"/>
    <numFmt numFmtId="168" formatCode="_-* #,##0_-;\-* #,##0_-;_-* &quot;-&quot;??_-;_-@_-"/>
    <numFmt numFmtId="169" formatCode="_-* #,##0_-;\-* #,##0_-;_-* \-??_-;_-@_-"/>
    <numFmt numFmtId="170" formatCode="_(* #,##0_);_(* \(#,##0\);_(* \-??_);_(@_)"/>
  </numFmts>
  <fonts count="44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sz val="11"/>
      <color rgb="FFFF0000"/>
      <name val="Calibri"/>
    </font>
    <font>
      <b/>
      <sz val="18"/>
      <color rgb="FF333399"/>
      <name val="Cambria"/>
    </font>
    <font>
      <b/>
      <sz val="18"/>
      <color rgb="FF003366"/>
      <name val="Cambria"/>
    </font>
    <font>
      <sz val="18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FFFFFF"/>
      <name val="Arial"/>
    </font>
    <font>
      <sz val="12"/>
      <color rgb="FF000000"/>
      <name val="Arial"/>
    </font>
    <font>
      <sz val="9"/>
      <color rgb="FFFF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Arial"/>
    </font>
    <font>
      <sz val="14"/>
      <color rgb="FF000000"/>
      <name val="Arial"/>
    </font>
    <font>
      <b/>
      <sz val="14"/>
      <color rgb="FFFFFFFF"/>
      <name val="Arial"/>
    </font>
    <font>
      <sz val="14"/>
      <color rgb="FFFFFFFF"/>
      <name val="Arial"/>
    </font>
    <font>
      <vertAlign val="superscript"/>
      <sz val="12"/>
      <color rgb="FFFFFFFF"/>
      <name val="Arial"/>
    </font>
    <font>
      <sz val="13"/>
      <color rgb="FF000000"/>
      <name val="Arial"/>
    </font>
    <font>
      <b/>
      <sz val="13"/>
      <color rgb="FFFFFFFF"/>
      <name val="Arial"/>
    </font>
    <font>
      <vertAlign val="superscript"/>
      <sz val="13"/>
      <color rgb="FFFFFFFF"/>
      <name val="Arial"/>
    </font>
    <font>
      <b/>
      <sz val="13"/>
      <color rgb="FF000000"/>
      <name val="Arial"/>
    </font>
    <font>
      <b/>
      <vertAlign val="superscript"/>
      <sz val="13"/>
      <color rgb="FF000000"/>
      <name val="Arial"/>
    </font>
    <font>
      <b/>
      <sz val="10"/>
      <color rgb="FFFFFFFF"/>
      <name val="Arial"/>
    </font>
    <font>
      <b/>
      <sz val="10"/>
      <color rgb="FF0A3C0A"/>
      <name val="Arial"/>
    </font>
    <font>
      <sz val="14"/>
      <color rgb="FFFF0000"/>
      <name val="Arial"/>
    </font>
    <font>
      <b/>
      <sz val="10"/>
      <color rgb="FF000000"/>
      <name val="Arial"/>
    </font>
    <font>
      <i/>
      <sz val="12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99FF"/>
        <bgColor rgb="FF9999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99CCFF"/>
        <bgColor rgb="FFCCCCFF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DEECFA"/>
      </patternFill>
    </fill>
    <fill>
      <patternFill patternType="solid">
        <fgColor rgb="FFFFFFCC"/>
        <bgColor rgb="FF000000"/>
      </patternFill>
    </fill>
  </fills>
  <borders count="5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indexed="64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FFFFFF"/>
      </right>
      <top style="thin">
        <color indexed="64"/>
      </top>
      <bottom style="thin">
        <color rgb="FFFFFFFF"/>
      </bottom>
      <diagonal/>
    </border>
    <border>
      <left style="thin">
        <color rgb="FFFFFFFF"/>
      </left>
      <right/>
      <top style="thin">
        <color indexed="64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</borders>
  <cellStyleXfs count="74">
    <xf numFmtId="0" fontId="0" fillId="0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8" borderId="0"/>
    <xf numFmtId="0" fontId="1" fillId="8" borderId="0"/>
    <xf numFmtId="0" fontId="1" fillId="4" borderId="0"/>
    <xf numFmtId="0" fontId="1" fillId="8" borderId="0"/>
    <xf numFmtId="0" fontId="1" fillId="9" borderId="0"/>
    <xf numFmtId="0" fontId="2" fillId="10" borderId="0"/>
    <xf numFmtId="0" fontId="2" fillId="12" borderId="0"/>
    <xf numFmtId="0" fontId="2" fillId="13" borderId="0"/>
    <xf numFmtId="0" fontId="3" fillId="3" borderId="0"/>
    <xf numFmtId="2" fontId="5" fillId="0" borderId="0">
      <protection locked="0"/>
    </xf>
    <xf numFmtId="0" fontId="6" fillId="6" borderId="1"/>
    <xf numFmtId="0" fontId="6" fillId="6" borderId="1"/>
    <xf numFmtId="0" fontId="6" fillId="6" borderId="1"/>
    <xf numFmtId="0" fontId="7" fillId="14" borderId="2"/>
    <xf numFmtId="0" fontId="8" fillId="0" borderId="3"/>
    <xf numFmtId="0" fontId="8" fillId="0" borderId="3"/>
    <xf numFmtId="0" fontId="1" fillId="0" borderId="0"/>
    <xf numFmtId="0" fontId="2" fillId="15" borderId="0"/>
    <xf numFmtId="0" fontId="2" fillId="16" borderId="0"/>
    <xf numFmtId="0" fontId="2" fillId="11" borderId="0"/>
    <xf numFmtId="0" fontId="2" fillId="12" borderId="0"/>
    <xf numFmtId="0" fontId="2" fillId="12" borderId="0"/>
    <xf numFmtId="0" fontId="2" fillId="12" borderId="0"/>
    <xf numFmtId="0" fontId="9" fillId="0" borderId="4">
      <alignment horizontal="center"/>
    </xf>
    <xf numFmtId="0" fontId="11" fillId="0" borderId="6"/>
    <xf numFmtId="164" fontId="1" fillId="0" borderId="0"/>
    <xf numFmtId="0" fontId="1" fillId="0" borderId="0"/>
    <xf numFmtId="0" fontId="1" fillId="0" borderId="0"/>
    <xf numFmtId="0" fontId="9" fillId="0" borderId="4">
      <alignment horizontal="center"/>
    </xf>
    <xf numFmtId="0" fontId="1" fillId="0" borderId="0"/>
    <xf numFmtId="0" fontId="1" fillId="0" borderId="0"/>
    <xf numFmtId="0" fontId="1" fillId="0" borderId="0"/>
    <xf numFmtId="165" fontId="4" fillId="0" borderId="0">
      <protection locked="0"/>
    </xf>
    <xf numFmtId="43" fontId="41" fillId="0" borderId="0"/>
    <xf numFmtId="164" fontId="41" fillId="0" borderId="0"/>
    <xf numFmtId="164" fontId="41" fillId="0" borderId="0"/>
    <xf numFmtId="164" fontId="41" fillId="0" borderId="0"/>
    <xf numFmtId="43" fontId="41" fillId="0" borderId="0"/>
    <xf numFmtId="43" fontId="41" fillId="0" borderId="0"/>
    <xf numFmtId="43" fontId="41" fillId="0" borderId="0"/>
    <xf numFmtId="43" fontId="41" fillId="0" borderId="0"/>
    <xf numFmtId="43" fontId="41" fillId="0" borderId="0"/>
    <xf numFmtId="43" fontId="41" fillId="0" borderId="0"/>
    <xf numFmtId="164" fontId="41" fillId="0" borderId="0"/>
    <xf numFmtId="43" fontId="1" fillId="0" borderId="0"/>
    <xf numFmtId="164" fontId="41" fillId="0" borderId="0"/>
    <xf numFmtId="164" fontId="41" fillId="0" borderId="0"/>
    <xf numFmtId="164" fontId="41" fillId="0" borderId="0"/>
    <xf numFmtId="0" fontId="13" fillId="0" borderId="0"/>
    <xf numFmtId="166" fontId="1" fillId="0" borderId="0"/>
    <xf numFmtId="0" fontId="10" fillId="0" borderId="5"/>
    <xf numFmtId="0" fontId="14" fillId="0" borderId="0"/>
    <xf numFmtId="0" fontId="15" fillId="0" borderId="0"/>
    <xf numFmtId="0" fontId="11" fillId="0" borderId="6"/>
    <xf numFmtId="0" fontId="12" fillId="0" borderId="7"/>
    <xf numFmtId="0" fontId="12" fillId="0" borderId="7"/>
    <xf numFmtId="0" fontId="15" fillId="0" borderId="0"/>
    <xf numFmtId="0" fontId="15" fillId="0" borderId="0"/>
    <xf numFmtId="0" fontId="14" fillId="0" borderId="0"/>
    <xf numFmtId="43" fontId="1" fillId="0" borderId="0"/>
    <xf numFmtId="164" fontId="41" fillId="0" borderId="0"/>
    <xf numFmtId="167" fontId="41" fillId="0" borderId="0"/>
    <xf numFmtId="167" fontId="41" fillId="0" borderId="0"/>
  </cellStyleXfs>
  <cellXfs count="394">
    <xf numFmtId="0" fontId="0" fillId="0" borderId="0" xfId="0"/>
    <xf numFmtId="0" fontId="16" fillId="0" borderId="0" xfId="0" applyNumberFormat="1" applyFont="1"/>
    <xf numFmtId="0" fontId="17" fillId="0" borderId="0" xfId="0" applyNumberFormat="1" applyFont="1" applyAlignment="1">
      <alignment horizontal="left" vertical="center"/>
    </xf>
    <xf numFmtId="0" fontId="16" fillId="0" borderId="0" xfId="0" applyNumberFormat="1" applyFont="1" applyAlignment="1">
      <alignment vertical="center"/>
    </xf>
    <xf numFmtId="0" fontId="18" fillId="0" borderId="0" xfId="0" applyNumberFormat="1" applyFont="1"/>
    <xf numFmtId="0" fontId="18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left" vertical="center"/>
    </xf>
    <xf numFmtId="0" fontId="17" fillId="0" borderId="0" xfId="0" applyNumberFormat="1" applyFont="1"/>
    <xf numFmtId="0" fontId="20" fillId="17" borderId="16" xfId="0" applyNumberFormat="1" applyFont="1" applyFill="1" applyBorder="1" applyAlignment="1">
      <alignment horizontal="center" vertical="center" wrapText="1"/>
    </xf>
    <xf numFmtId="168" fontId="20" fillId="17" borderId="16" xfId="0" applyNumberFormat="1" applyFont="1" applyFill="1" applyBorder="1" applyAlignment="1">
      <alignment horizontal="center" vertical="center" wrapText="1"/>
    </xf>
    <xf numFmtId="0" fontId="20" fillId="17" borderId="17" xfId="0" applyNumberFormat="1" applyFont="1" applyFill="1" applyBorder="1" applyAlignment="1">
      <alignment horizontal="center" vertical="center" wrapText="1"/>
    </xf>
    <xf numFmtId="0" fontId="21" fillId="0" borderId="18" xfId="0" applyNumberFormat="1" applyFont="1" applyBorder="1" applyAlignment="1">
      <alignment horizontal="center" vertical="center"/>
    </xf>
    <xf numFmtId="3" fontId="21" fillId="0" borderId="19" xfId="0" applyNumberFormat="1" applyFont="1" applyBorder="1" applyAlignment="1">
      <alignment horizontal="center" vertical="center"/>
    </xf>
    <xf numFmtId="168" fontId="21" fillId="0" borderId="20" xfId="0" applyNumberFormat="1" applyFont="1" applyBorder="1" applyAlignment="1">
      <alignment vertical="center" wrapText="1"/>
    </xf>
    <xf numFmtId="168" fontId="21" fillId="0" borderId="21" xfId="0" applyNumberFormat="1" applyFont="1" applyBorder="1" applyAlignment="1">
      <alignment vertical="center" wrapText="1"/>
    </xf>
    <xf numFmtId="0" fontId="21" fillId="0" borderId="22" xfId="0" applyNumberFormat="1" applyFont="1" applyBorder="1" applyAlignment="1">
      <alignment horizontal="center" vertical="center"/>
    </xf>
    <xf numFmtId="3" fontId="21" fillId="0" borderId="23" xfId="0" applyNumberFormat="1" applyFont="1" applyBorder="1" applyAlignment="1">
      <alignment horizontal="center" vertical="center"/>
    </xf>
    <xf numFmtId="168" fontId="21" fillId="0" borderId="24" xfId="0" applyNumberFormat="1" applyFont="1" applyBorder="1" applyAlignment="1">
      <alignment vertical="center" wrapText="1"/>
    </xf>
    <xf numFmtId="168" fontId="21" fillId="0" borderId="25" xfId="0" applyNumberFormat="1" applyFont="1" applyBorder="1" applyAlignment="1">
      <alignment vertical="center" wrapText="1"/>
    </xf>
    <xf numFmtId="0" fontId="22" fillId="0" borderId="0" xfId="0" applyNumberFormat="1" applyFont="1"/>
    <xf numFmtId="0" fontId="21" fillId="0" borderId="26" xfId="0" applyNumberFormat="1" applyFont="1" applyBorder="1" applyAlignment="1">
      <alignment horizontal="center" vertical="center"/>
    </xf>
    <xf numFmtId="3" fontId="21" fillId="0" borderId="27" xfId="0" applyNumberFormat="1" applyFont="1" applyBorder="1" applyAlignment="1">
      <alignment horizontal="center" vertical="center"/>
    </xf>
    <xf numFmtId="168" fontId="21" fillId="0" borderId="28" xfId="0" applyNumberFormat="1" applyFont="1" applyBorder="1" applyAlignment="1">
      <alignment vertical="center" wrapText="1"/>
    </xf>
    <xf numFmtId="168" fontId="21" fillId="0" borderId="29" xfId="0" applyNumberFormat="1" applyFont="1" applyBorder="1" applyAlignment="1">
      <alignment vertical="center" wrapText="1"/>
    </xf>
    <xf numFmtId="169" fontId="23" fillId="17" borderId="31" xfId="0" applyNumberFormat="1" applyFont="1" applyFill="1" applyBorder="1" applyAlignment="1">
      <alignment vertical="center" wrapText="1"/>
    </xf>
    <xf numFmtId="169" fontId="23" fillId="17" borderId="32" xfId="0" applyNumberFormat="1" applyFont="1" applyFill="1" applyBorder="1" applyAlignment="1">
      <alignment vertical="center" wrapText="1"/>
    </xf>
    <xf numFmtId="0" fontId="21" fillId="0" borderId="0" xfId="0" applyNumberFormat="1" applyFont="1" applyAlignment="1">
      <alignment vertical="center"/>
    </xf>
    <xf numFmtId="0" fontId="24" fillId="0" borderId="33" xfId="0" applyNumberFormat="1" applyFont="1" applyBorder="1" applyAlignment="1">
      <alignment vertical="center" wrapText="1"/>
    </xf>
    <xf numFmtId="0" fontId="21" fillId="0" borderId="33" xfId="0" applyNumberFormat="1" applyFont="1" applyBorder="1" applyAlignment="1">
      <alignment vertical="center" wrapText="1"/>
    </xf>
    <xf numFmtId="0" fontId="25" fillId="0" borderId="0" xfId="0" applyNumberFormat="1" applyFont="1"/>
    <xf numFmtId="49" fontId="19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Alignment="1">
      <alignment horizontal="center"/>
    </xf>
    <xf numFmtId="0" fontId="27" fillId="17" borderId="12" xfId="0" applyNumberFormat="1" applyFont="1" applyFill="1" applyBorder="1" applyAlignment="1">
      <alignment horizontal="center" vertical="center" wrapText="1"/>
    </xf>
    <xf numFmtId="0" fontId="27" fillId="17" borderId="13" xfId="0" applyNumberFormat="1" applyFont="1" applyFill="1" applyBorder="1" applyAlignment="1">
      <alignment horizontal="center" vertical="center" wrapText="1"/>
    </xf>
    <xf numFmtId="0" fontId="27" fillId="17" borderId="14" xfId="0" applyNumberFormat="1" applyFont="1" applyFill="1" applyBorder="1" applyAlignment="1">
      <alignment horizontal="center" vertical="center" wrapText="1"/>
    </xf>
    <xf numFmtId="0" fontId="26" fillId="0" borderId="18" xfId="0" applyNumberFormat="1" applyFont="1" applyBorder="1" applyAlignment="1">
      <alignment horizontal="center" vertical="center"/>
    </xf>
    <xf numFmtId="3" fontId="26" fillId="0" borderId="19" xfId="0" applyNumberFormat="1" applyFont="1" applyBorder="1" applyAlignment="1">
      <alignment horizontal="center" vertical="center"/>
    </xf>
    <xf numFmtId="43" fontId="26" fillId="0" borderId="20" xfId="0" applyNumberFormat="1" applyFont="1" applyBorder="1" applyAlignment="1">
      <alignment vertical="center" wrapText="1"/>
    </xf>
    <xf numFmtId="43" fontId="26" fillId="0" borderId="21" xfId="0" applyNumberFormat="1" applyFont="1" applyBorder="1" applyAlignment="1">
      <alignment vertical="center" wrapText="1"/>
    </xf>
    <xf numFmtId="0" fontId="26" fillId="0" borderId="22" xfId="0" applyNumberFormat="1" applyFont="1" applyBorder="1" applyAlignment="1">
      <alignment horizontal="center" vertical="center"/>
    </xf>
    <xf numFmtId="3" fontId="26" fillId="0" borderId="23" xfId="0" applyNumberFormat="1" applyFont="1" applyBorder="1" applyAlignment="1">
      <alignment horizontal="center" vertical="center"/>
    </xf>
    <xf numFmtId="43" fontId="26" fillId="0" borderId="24" xfId="0" applyNumberFormat="1" applyFont="1" applyBorder="1" applyAlignment="1">
      <alignment vertical="center" wrapText="1"/>
    </xf>
    <xf numFmtId="43" fontId="26" fillId="0" borderId="25" xfId="0" applyNumberFormat="1" applyFont="1" applyBorder="1" applyAlignment="1">
      <alignment vertical="center" wrapText="1"/>
    </xf>
    <xf numFmtId="0" fontId="26" fillId="0" borderId="26" xfId="0" applyNumberFormat="1" applyFont="1" applyBorder="1" applyAlignment="1">
      <alignment horizontal="center" vertical="center"/>
    </xf>
    <xf numFmtId="3" fontId="26" fillId="0" borderId="27" xfId="0" applyNumberFormat="1" applyFont="1" applyBorder="1" applyAlignment="1">
      <alignment horizontal="center" vertical="center"/>
    </xf>
    <xf numFmtId="43" fontId="26" fillId="0" borderId="28" xfId="0" applyNumberFormat="1" applyFont="1" applyBorder="1" applyAlignment="1">
      <alignment vertical="center" wrapText="1"/>
    </xf>
    <xf numFmtId="43" fontId="26" fillId="0" borderId="29" xfId="0" applyNumberFormat="1" applyFont="1" applyBorder="1" applyAlignment="1">
      <alignment vertical="center" wrapText="1"/>
    </xf>
    <xf numFmtId="0" fontId="28" fillId="17" borderId="34" xfId="0" applyNumberFormat="1" applyFont="1" applyFill="1" applyBorder="1" applyAlignment="1">
      <alignment vertical="center" wrapText="1"/>
    </xf>
    <xf numFmtId="0" fontId="28" fillId="17" borderId="35" xfId="0" applyNumberFormat="1" applyFont="1" applyFill="1" applyBorder="1" applyAlignment="1">
      <alignment horizontal="center" vertical="center" wrapText="1"/>
    </xf>
    <xf numFmtId="169" fontId="27" fillId="17" borderId="31" xfId="0" applyNumberFormat="1" applyFont="1" applyFill="1" applyBorder="1" applyAlignment="1">
      <alignment vertical="center" wrapText="1"/>
    </xf>
    <xf numFmtId="0" fontId="27" fillId="17" borderId="31" xfId="0" applyNumberFormat="1" applyFont="1" applyFill="1" applyBorder="1" applyAlignment="1">
      <alignment vertical="center" wrapText="1"/>
    </xf>
    <xf numFmtId="169" fontId="27" fillId="17" borderId="32" xfId="0" applyNumberFormat="1" applyFont="1" applyFill="1" applyBorder="1" applyAlignment="1">
      <alignment vertical="center" wrapText="1"/>
    </xf>
    <xf numFmtId="0" fontId="0" fillId="0" borderId="0" xfId="0" applyNumberFormat="1" applyAlignment="1">
      <alignment horizontal="center"/>
    </xf>
    <xf numFmtId="0" fontId="36" fillId="17" borderId="11" xfId="0" applyNumberFormat="1" applyFont="1" applyFill="1" applyBorder="1" applyAlignment="1">
      <alignment horizontal="center" vertical="center" wrapText="1"/>
    </xf>
    <xf numFmtId="0" fontId="35" fillId="17" borderId="38" xfId="0" applyNumberFormat="1" applyFont="1" applyFill="1" applyBorder="1" applyAlignment="1">
      <alignment horizontal="center" vertical="center" wrapText="1"/>
    </xf>
    <xf numFmtId="0" fontId="35" fillId="17" borderId="39" xfId="0" applyNumberFormat="1" applyFont="1" applyFill="1" applyBorder="1" applyAlignment="1">
      <alignment horizontal="center" vertical="center" wrapText="1"/>
    </xf>
    <xf numFmtId="0" fontId="35" fillId="17" borderId="40" xfId="0" applyNumberFormat="1" applyFont="1" applyFill="1" applyBorder="1" applyAlignment="1">
      <alignment horizontal="center" vertical="center" wrapText="1"/>
    </xf>
    <xf numFmtId="0" fontId="35" fillId="17" borderId="41" xfId="0" applyNumberFormat="1" applyFont="1" applyFill="1" applyBorder="1" applyAlignment="1">
      <alignment horizontal="center" vertical="center" wrapText="1"/>
    </xf>
    <xf numFmtId="0" fontId="37" fillId="0" borderId="0" xfId="0" applyNumberFormat="1" applyFont="1"/>
    <xf numFmtId="0" fontId="0" fillId="0" borderId="0" xfId="0" applyNumberFormat="1" applyAlignment="1">
      <alignment vertical="center"/>
    </xf>
    <xf numFmtId="0" fontId="0" fillId="0" borderId="18" xfId="0" applyNumberFormat="1" applyBorder="1" applyAlignment="1">
      <alignment horizontal="center" vertical="center"/>
    </xf>
    <xf numFmtId="3" fontId="0" fillId="0" borderId="42" xfId="0" applyNumberFormat="1" applyBorder="1" applyAlignment="1">
      <alignment horizontal="center" vertical="center"/>
    </xf>
    <xf numFmtId="170" fontId="0" fillId="19" borderId="20" xfId="0" applyNumberFormat="1" applyFill="1" applyBorder="1" applyAlignment="1" applyProtection="1">
      <alignment vertical="center" wrapText="1"/>
      <protection locked="0"/>
    </xf>
    <xf numFmtId="164" fontId="0" fillId="20" borderId="20" xfId="0" applyNumberFormat="1" applyFill="1" applyBorder="1" applyAlignment="1" applyProtection="1">
      <alignment vertical="center"/>
      <protection locked="0"/>
    </xf>
    <xf numFmtId="164" fontId="0" fillId="19" borderId="21" xfId="0" applyNumberFormat="1" applyFill="1" applyBorder="1" applyAlignment="1" applyProtection="1">
      <alignment vertical="center" wrapText="1"/>
      <protection locked="0"/>
    </xf>
    <xf numFmtId="43" fontId="21" fillId="21" borderId="36" xfId="0" applyNumberFormat="1" applyFont="1" applyFill="1" applyBorder="1" applyAlignment="1">
      <alignment vertical="center" wrapText="1"/>
    </xf>
    <xf numFmtId="43" fontId="0" fillId="21" borderId="36" xfId="0" applyNumberFormat="1" applyFill="1" applyBorder="1" applyAlignment="1">
      <alignment vertical="center"/>
    </xf>
    <xf numFmtId="0" fontId="0" fillId="0" borderId="22" xfId="0" applyNumberFormat="1" applyBorder="1" applyAlignment="1">
      <alignment horizontal="center" vertical="center"/>
    </xf>
    <xf numFmtId="3" fontId="0" fillId="0" borderId="43" xfId="0" applyNumberFormat="1" applyBorder="1" applyAlignment="1">
      <alignment horizontal="center" vertical="center"/>
    </xf>
    <xf numFmtId="170" fontId="0" fillId="19" borderId="24" xfId="0" applyNumberFormat="1" applyFill="1" applyBorder="1" applyAlignment="1" applyProtection="1">
      <alignment vertical="center" wrapText="1"/>
      <protection locked="0"/>
    </xf>
    <xf numFmtId="164" fontId="0" fillId="20" borderId="24" xfId="0" applyNumberFormat="1" applyFill="1" applyBorder="1" applyAlignment="1" applyProtection="1">
      <alignment vertical="center"/>
      <protection locked="0"/>
    </xf>
    <xf numFmtId="164" fontId="0" fillId="19" borderId="25" xfId="0" applyNumberFormat="1" applyFill="1" applyBorder="1" applyAlignment="1" applyProtection="1">
      <alignment vertical="center" wrapText="1"/>
      <protection locked="0"/>
    </xf>
    <xf numFmtId="0" fontId="0" fillId="0" borderId="44" xfId="0" applyNumberFormat="1" applyBorder="1" applyAlignment="1">
      <alignment horizontal="center" vertical="center"/>
    </xf>
    <xf numFmtId="3" fontId="0" fillId="0" borderId="45" xfId="0" applyNumberFormat="1" applyBorder="1" applyAlignment="1">
      <alignment horizontal="center" vertical="center"/>
    </xf>
    <xf numFmtId="170" fontId="0" fillId="19" borderId="28" xfId="0" applyNumberFormat="1" applyFill="1" applyBorder="1" applyAlignment="1" applyProtection="1">
      <alignment vertical="center" wrapText="1"/>
      <protection locked="0"/>
    </xf>
    <xf numFmtId="164" fontId="0" fillId="20" borderId="28" xfId="0" applyNumberFormat="1" applyFill="1" applyBorder="1" applyAlignment="1" applyProtection="1">
      <alignment vertical="center"/>
      <protection locked="0"/>
    </xf>
    <xf numFmtId="164" fontId="0" fillId="19" borderId="29" xfId="0" applyNumberFormat="1" applyFill="1" applyBorder="1" applyAlignment="1" applyProtection="1">
      <alignment vertical="center" wrapText="1"/>
      <protection locked="0"/>
    </xf>
    <xf numFmtId="0" fontId="35" fillId="18" borderId="30" xfId="0" applyNumberFormat="1" applyFont="1" applyFill="1" applyBorder="1" applyAlignment="1">
      <alignment horizontal="center" vertical="center"/>
    </xf>
    <xf numFmtId="3" fontId="35" fillId="18" borderId="31" xfId="0" applyNumberFormat="1" applyFont="1" applyFill="1" applyBorder="1" applyAlignment="1">
      <alignment horizontal="center" vertical="center"/>
    </xf>
    <xf numFmtId="170" fontId="35" fillId="18" borderId="31" xfId="0" applyNumberFormat="1" applyFont="1" applyFill="1" applyBorder="1" applyAlignment="1" applyProtection="1">
      <alignment vertical="center" wrapText="1"/>
      <protection locked="0"/>
    </xf>
    <xf numFmtId="164" fontId="35" fillId="18" borderId="31" xfId="0" applyNumberFormat="1" applyFont="1" applyFill="1" applyBorder="1" applyAlignment="1" applyProtection="1">
      <alignment vertical="center" wrapText="1"/>
      <protection locked="0"/>
    </xf>
    <xf numFmtId="164" fontId="35" fillId="18" borderId="32" xfId="0" applyNumberFormat="1" applyFont="1" applyFill="1" applyBorder="1" applyAlignment="1" applyProtection="1">
      <alignment vertical="center" wrapText="1"/>
      <protection locked="0"/>
    </xf>
    <xf numFmtId="164" fontId="38" fillId="21" borderId="36" xfId="0" applyNumberFormat="1" applyFont="1" applyFill="1" applyBorder="1" applyAlignment="1" applyProtection="1">
      <alignment vertical="center" wrapText="1"/>
      <protection locked="0"/>
    </xf>
    <xf numFmtId="43" fontId="0" fillId="0" borderId="0" xfId="0" applyNumberFormat="1"/>
    <xf numFmtId="0" fontId="0" fillId="0" borderId="0" xfId="0" applyNumberFormat="1"/>
    <xf numFmtId="0" fontId="17" fillId="0" borderId="0" xfId="0" applyNumberFormat="1" applyFont="1" applyAlignment="1">
      <alignment vertical="center"/>
    </xf>
    <xf numFmtId="49" fontId="19" fillId="0" borderId="46" xfId="0" applyNumberFormat="1" applyFont="1" applyBorder="1" applyAlignment="1">
      <alignment horizontal="center" vertical="center"/>
    </xf>
    <xf numFmtId="49" fontId="19" fillId="0" borderId="47" xfId="0" applyNumberFormat="1" applyFont="1" applyBorder="1" applyAlignment="1">
      <alignment horizontal="left" vertical="center"/>
    </xf>
    <xf numFmtId="49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 applyProtection="1">
      <alignment horizontal="center" vertical="center" wrapText="1"/>
      <protection locked="0"/>
    </xf>
    <xf numFmtId="164" fontId="21" fillId="0" borderId="48" xfId="0" applyNumberFormat="1" applyFont="1" applyBorder="1" applyAlignment="1">
      <alignment horizontal="center" vertical="center" wrapText="1"/>
    </xf>
    <xf numFmtId="168" fontId="21" fillId="0" borderId="37" xfId="0" applyNumberFormat="1" applyFont="1" applyBorder="1" applyAlignment="1">
      <alignment horizontal="center" vertical="center" wrapText="1"/>
    </xf>
    <xf numFmtId="0" fontId="20" fillId="17" borderId="31" xfId="0" applyNumberFormat="1" applyFont="1" applyFill="1" applyBorder="1" applyAlignment="1">
      <alignment horizontal="center" vertical="center" wrapText="1"/>
    </xf>
    <xf numFmtId="169" fontId="23" fillId="17" borderId="31" xfId="0" applyNumberFormat="1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4" fontId="21" fillId="0" borderId="36" xfId="0" applyNumberFormat="1" applyFont="1" applyBorder="1" applyAlignment="1">
      <alignment horizontal="center" vertical="center" wrapText="1"/>
    </xf>
    <xf numFmtId="49" fontId="21" fillId="0" borderId="37" xfId="0" applyNumberFormat="1" applyFont="1" applyBorder="1" applyAlignment="1">
      <alignment vertical="center"/>
    </xf>
    <xf numFmtId="49" fontId="21" fillId="0" borderId="49" xfId="0" applyNumberFormat="1" applyFont="1" applyBorder="1" applyAlignment="1">
      <alignment vertical="center"/>
    </xf>
    <xf numFmtId="0" fontId="24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  <xf numFmtId="49" fontId="19" fillId="0" borderId="47" xfId="0" applyNumberFormat="1" applyFont="1" applyBorder="1" applyAlignment="1">
      <alignment horizontal="center" vertical="center"/>
    </xf>
    <xf numFmtId="170" fontId="21" fillId="0" borderId="48" xfId="0" applyNumberFormat="1" applyFont="1" applyBorder="1" applyAlignment="1">
      <alignment horizontal="center" vertical="center" wrapText="1"/>
    </xf>
    <xf numFmtId="0" fontId="16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19" fillId="0" borderId="46" xfId="0" applyNumberFormat="1" applyFont="1" applyBorder="1" applyAlignment="1">
      <alignment horizontal="center" vertical="center"/>
    </xf>
    <xf numFmtId="49" fontId="19" fillId="0" borderId="47" xfId="0" applyNumberFormat="1" applyFont="1" applyBorder="1" applyAlignment="1">
      <alignment horizontal="center" vertical="center"/>
    </xf>
    <xf numFmtId="0" fontId="18" fillId="0" borderId="0" xfId="0" applyNumberFormat="1" applyFont="1"/>
    <xf numFmtId="0" fontId="19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7" borderId="16" xfId="0" applyNumberFormat="1" applyFont="1" applyFill="1" applyBorder="1" applyAlignment="1">
      <alignment horizontal="center" vertical="center" wrapText="1"/>
    </xf>
    <xf numFmtId="0" fontId="20" fillId="17" borderId="17" xfId="0" applyNumberFormat="1" applyFont="1" applyFill="1" applyBorder="1" applyAlignment="1">
      <alignment horizontal="center" vertical="center" wrapText="1"/>
    </xf>
    <xf numFmtId="49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64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68" fontId="21" fillId="0" borderId="37" xfId="0" applyNumberFormat="1" applyFont="1" applyBorder="1" applyAlignment="1">
      <alignment horizontal="center" vertical="center" wrapText="1"/>
    </xf>
    <xf numFmtId="0" fontId="20" fillId="17" borderId="31" xfId="0" applyNumberFormat="1" applyFont="1" applyFill="1" applyBorder="1" applyAlignment="1">
      <alignment horizontal="center" vertical="center" wrapText="1"/>
    </xf>
    <xf numFmtId="169" fontId="23" fillId="17" borderId="31" xfId="0" applyNumberFormat="1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4" fontId="21" fillId="0" borderId="36" xfId="0" applyNumberFormat="1" applyFont="1" applyBorder="1" applyAlignment="1">
      <alignment horizontal="center" vertical="center" wrapText="1"/>
    </xf>
    <xf numFmtId="49" fontId="21" fillId="0" borderId="37" xfId="0" applyNumberFormat="1" applyFont="1" applyBorder="1" applyAlignment="1">
      <alignment vertical="center"/>
    </xf>
    <xf numFmtId="49" fontId="21" fillId="0" borderId="49" xfId="0" applyNumberFormat="1" applyFont="1" applyBorder="1" applyAlignment="1">
      <alignment vertical="center"/>
    </xf>
    <xf numFmtId="0" fontId="24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  <xf numFmtId="0" fontId="16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19" fillId="0" borderId="46" xfId="0" applyNumberFormat="1" applyFont="1" applyBorder="1" applyAlignment="1">
      <alignment horizontal="center" vertical="center"/>
    </xf>
    <xf numFmtId="49" fontId="19" fillId="0" borderId="47" xfId="0" applyNumberFormat="1" applyFont="1" applyBorder="1" applyAlignment="1">
      <alignment horizontal="center" vertical="center"/>
    </xf>
    <xf numFmtId="0" fontId="18" fillId="0" borderId="0" xfId="0" applyNumberFormat="1" applyFont="1"/>
    <xf numFmtId="0" fontId="19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7" borderId="16" xfId="0" applyNumberFormat="1" applyFont="1" applyFill="1" applyBorder="1" applyAlignment="1">
      <alignment horizontal="center" vertical="center" wrapText="1"/>
    </xf>
    <xf numFmtId="0" fontId="20" fillId="17" borderId="17" xfId="0" applyNumberFormat="1" applyFont="1" applyFill="1" applyBorder="1" applyAlignment="1">
      <alignment horizontal="center" vertical="center" wrapText="1"/>
    </xf>
    <xf numFmtId="49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64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68" fontId="21" fillId="0" borderId="37" xfId="0" applyNumberFormat="1" applyFont="1" applyBorder="1" applyAlignment="1">
      <alignment horizontal="center" vertical="center" wrapText="1"/>
    </xf>
    <xf numFmtId="0" fontId="20" fillId="17" borderId="31" xfId="0" applyNumberFormat="1" applyFont="1" applyFill="1" applyBorder="1" applyAlignment="1">
      <alignment horizontal="center" vertical="center" wrapText="1"/>
    </xf>
    <xf numFmtId="169" fontId="23" fillId="17" borderId="31" xfId="0" applyNumberFormat="1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4" fontId="21" fillId="0" borderId="36" xfId="0" applyNumberFormat="1" applyFont="1" applyBorder="1" applyAlignment="1">
      <alignment horizontal="center" vertical="center" wrapText="1"/>
    </xf>
    <xf numFmtId="49" fontId="21" fillId="0" borderId="37" xfId="0" applyNumberFormat="1" applyFont="1" applyBorder="1" applyAlignment="1">
      <alignment vertical="center"/>
    </xf>
    <xf numFmtId="49" fontId="21" fillId="0" borderId="49" xfId="0" applyNumberFormat="1" applyFont="1" applyBorder="1" applyAlignment="1">
      <alignment vertical="center"/>
    </xf>
    <xf numFmtId="0" fontId="24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  <xf numFmtId="0" fontId="16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19" fillId="0" borderId="46" xfId="0" applyNumberFormat="1" applyFont="1" applyBorder="1" applyAlignment="1">
      <alignment horizontal="center" vertical="center"/>
    </xf>
    <xf numFmtId="49" fontId="19" fillId="0" borderId="47" xfId="0" applyNumberFormat="1" applyFont="1" applyBorder="1" applyAlignment="1">
      <alignment horizontal="center" vertical="center"/>
    </xf>
    <xf numFmtId="0" fontId="18" fillId="0" borderId="0" xfId="0" applyNumberFormat="1" applyFont="1"/>
    <xf numFmtId="0" fontId="19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7" borderId="16" xfId="0" applyNumberFormat="1" applyFont="1" applyFill="1" applyBorder="1" applyAlignment="1">
      <alignment horizontal="center" vertical="center" wrapText="1"/>
    </xf>
    <xf numFmtId="0" fontId="20" fillId="17" borderId="17" xfId="0" applyNumberFormat="1" applyFont="1" applyFill="1" applyBorder="1" applyAlignment="1">
      <alignment horizontal="center" vertical="center" wrapText="1"/>
    </xf>
    <xf numFmtId="49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64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68" fontId="21" fillId="0" borderId="37" xfId="0" applyNumberFormat="1" applyFont="1" applyBorder="1" applyAlignment="1">
      <alignment horizontal="center" vertical="center" wrapText="1"/>
    </xf>
    <xf numFmtId="0" fontId="20" fillId="17" borderId="31" xfId="0" applyNumberFormat="1" applyFont="1" applyFill="1" applyBorder="1" applyAlignment="1">
      <alignment horizontal="center" vertical="center" wrapText="1"/>
    </xf>
    <xf numFmtId="169" fontId="23" fillId="17" borderId="31" xfId="0" applyNumberFormat="1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4" fontId="21" fillId="0" borderId="36" xfId="0" applyNumberFormat="1" applyFont="1" applyBorder="1" applyAlignment="1">
      <alignment horizontal="center" vertical="center" wrapText="1"/>
    </xf>
    <xf numFmtId="49" fontId="21" fillId="0" borderId="37" xfId="0" applyNumberFormat="1" applyFont="1" applyBorder="1" applyAlignment="1">
      <alignment vertical="center"/>
    </xf>
    <xf numFmtId="49" fontId="21" fillId="0" borderId="49" xfId="0" applyNumberFormat="1" applyFont="1" applyBorder="1" applyAlignment="1">
      <alignment vertical="center"/>
    </xf>
    <xf numFmtId="0" fontId="24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  <xf numFmtId="0" fontId="16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19" fillId="0" borderId="46" xfId="0" applyNumberFormat="1" applyFont="1" applyBorder="1" applyAlignment="1">
      <alignment horizontal="center" vertical="center"/>
    </xf>
    <xf numFmtId="49" fontId="19" fillId="0" borderId="47" xfId="0" applyNumberFormat="1" applyFont="1" applyBorder="1" applyAlignment="1">
      <alignment horizontal="center" vertical="center"/>
    </xf>
    <xf numFmtId="0" fontId="18" fillId="0" borderId="0" xfId="0" applyNumberFormat="1" applyFont="1"/>
    <xf numFmtId="0" fontId="19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7" borderId="16" xfId="0" applyNumberFormat="1" applyFont="1" applyFill="1" applyBorder="1" applyAlignment="1">
      <alignment horizontal="center" vertical="center" wrapText="1"/>
    </xf>
    <xf numFmtId="0" fontId="20" fillId="17" borderId="17" xfId="0" applyNumberFormat="1" applyFont="1" applyFill="1" applyBorder="1" applyAlignment="1">
      <alignment horizontal="center" vertical="center" wrapText="1"/>
    </xf>
    <xf numFmtId="49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64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68" fontId="21" fillId="0" borderId="37" xfId="0" applyNumberFormat="1" applyFont="1" applyBorder="1" applyAlignment="1">
      <alignment horizontal="center" vertical="center" wrapText="1"/>
    </xf>
    <xf numFmtId="0" fontId="20" fillId="17" borderId="31" xfId="0" applyNumberFormat="1" applyFont="1" applyFill="1" applyBorder="1" applyAlignment="1">
      <alignment horizontal="center" vertical="center" wrapText="1"/>
    </xf>
    <xf numFmtId="169" fontId="23" fillId="17" borderId="31" xfId="0" applyNumberFormat="1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4" fontId="21" fillId="0" borderId="36" xfId="0" applyNumberFormat="1" applyFont="1" applyBorder="1" applyAlignment="1">
      <alignment horizontal="center" vertical="center" wrapText="1"/>
    </xf>
    <xf numFmtId="49" fontId="21" fillId="0" borderId="37" xfId="0" applyNumberFormat="1" applyFont="1" applyBorder="1" applyAlignment="1">
      <alignment vertical="center"/>
    </xf>
    <xf numFmtId="49" fontId="21" fillId="0" borderId="49" xfId="0" applyNumberFormat="1" applyFont="1" applyBorder="1" applyAlignment="1">
      <alignment vertical="center"/>
    </xf>
    <xf numFmtId="0" fontId="24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  <xf numFmtId="0" fontId="16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19" fillId="0" borderId="46" xfId="0" applyNumberFormat="1" applyFont="1" applyBorder="1" applyAlignment="1">
      <alignment horizontal="center" vertical="center"/>
    </xf>
    <xf numFmtId="49" fontId="19" fillId="0" borderId="47" xfId="0" applyNumberFormat="1" applyFont="1" applyBorder="1" applyAlignment="1">
      <alignment horizontal="center" vertical="center"/>
    </xf>
    <xf numFmtId="0" fontId="18" fillId="0" borderId="0" xfId="0" applyNumberFormat="1" applyFont="1"/>
    <xf numFmtId="0" fontId="19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7" borderId="16" xfId="0" applyNumberFormat="1" applyFont="1" applyFill="1" applyBorder="1" applyAlignment="1">
      <alignment horizontal="center" vertical="center" wrapText="1"/>
    </xf>
    <xf numFmtId="0" fontId="20" fillId="17" borderId="17" xfId="0" applyNumberFormat="1" applyFont="1" applyFill="1" applyBorder="1" applyAlignment="1">
      <alignment horizontal="center" vertical="center" wrapText="1"/>
    </xf>
    <xf numFmtId="49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64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68" fontId="21" fillId="0" borderId="37" xfId="0" applyNumberFormat="1" applyFont="1" applyBorder="1" applyAlignment="1">
      <alignment horizontal="center" vertical="center" wrapText="1"/>
    </xf>
    <xf numFmtId="0" fontId="20" fillId="17" borderId="31" xfId="0" applyNumberFormat="1" applyFont="1" applyFill="1" applyBorder="1" applyAlignment="1">
      <alignment horizontal="center" vertical="center" wrapText="1"/>
    </xf>
    <xf numFmtId="169" fontId="23" fillId="17" borderId="31" xfId="0" applyNumberFormat="1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4" fontId="21" fillId="0" borderId="36" xfId="0" applyNumberFormat="1" applyFont="1" applyBorder="1" applyAlignment="1">
      <alignment horizontal="center" vertical="center" wrapText="1"/>
    </xf>
    <xf numFmtId="49" fontId="21" fillId="0" borderId="37" xfId="0" applyNumberFormat="1" applyFont="1" applyBorder="1" applyAlignment="1">
      <alignment vertical="center"/>
    </xf>
    <xf numFmtId="49" fontId="21" fillId="0" borderId="49" xfId="0" applyNumberFormat="1" applyFont="1" applyBorder="1" applyAlignment="1">
      <alignment vertical="center"/>
    </xf>
    <xf numFmtId="0" fontId="24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  <xf numFmtId="0" fontId="16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19" fillId="0" borderId="46" xfId="0" applyNumberFormat="1" applyFont="1" applyBorder="1" applyAlignment="1">
      <alignment horizontal="center" vertical="center"/>
    </xf>
    <xf numFmtId="49" fontId="19" fillId="0" borderId="47" xfId="0" applyNumberFormat="1" applyFont="1" applyBorder="1" applyAlignment="1">
      <alignment horizontal="center" vertical="center"/>
    </xf>
    <xf numFmtId="0" fontId="18" fillId="0" borderId="0" xfId="0" applyNumberFormat="1" applyFont="1"/>
    <xf numFmtId="0" fontId="19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7" borderId="16" xfId="0" applyNumberFormat="1" applyFont="1" applyFill="1" applyBorder="1" applyAlignment="1">
      <alignment horizontal="center" vertical="center" wrapText="1"/>
    </xf>
    <xf numFmtId="0" fontId="20" fillId="17" borderId="17" xfId="0" applyNumberFormat="1" applyFont="1" applyFill="1" applyBorder="1" applyAlignment="1">
      <alignment horizontal="center" vertical="center" wrapText="1"/>
    </xf>
    <xf numFmtId="49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64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68" fontId="21" fillId="0" borderId="37" xfId="0" applyNumberFormat="1" applyFont="1" applyBorder="1" applyAlignment="1">
      <alignment horizontal="center" vertical="center" wrapText="1"/>
    </xf>
    <xf numFmtId="0" fontId="20" fillId="17" borderId="31" xfId="0" applyNumberFormat="1" applyFont="1" applyFill="1" applyBorder="1" applyAlignment="1">
      <alignment horizontal="center" vertical="center" wrapText="1"/>
    </xf>
    <xf numFmtId="169" fontId="23" fillId="17" borderId="31" xfId="0" applyNumberFormat="1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4" fontId="21" fillId="0" borderId="36" xfId="0" applyNumberFormat="1" applyFont="1" applyBorder="1" applyAlignment="1">
      <alignment horizontal="center" vertical="center" wrapText="1"/>
    </xf>
    <xf numFmtId="49" fontId="21" fillId="0" borderId="37" xfId="0" applyNumberFormat="1" applyFont="1" applyBorder="1" applyAlignment="1">
      <alignment vertical="center"/>
    </xf>
    <xf numFmtId="49" fontId="21" fillId="0" borderId="49" xfId="0" applyNumberFormat="1" applyFont="1" applyBorder="1" applyAlignment="1">
      <alignment vertical="center"/>
    </xf>
    <xf numFmtId="0" fontId="24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  <xf numFmtId="0" fontId="16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19" fillId="0" borderId="46" xfId="0" applyNumberFormat="1" applyFont="1" applyBorder="1" applyAlignment="1">
      <alignment horizontal="center" vertical="center"/>
    </xf>
    <xf numFmtId="49" fontId="19" fillId="0" borderId="47" xfId="0" applyNumberFormat="1" applyFont="1" applyBorder="1" applyAlignment="1">
      <alignment horizontal="center" vertical="center"/>
    </xf>
    <xf numFmtId="0" fontId="18" fillId="0" borderId="0" xfId="0" applyNumberFormat="1" applyFont="1"/>
    <xf numFmtId="0" fontId="19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7" borderId="16" xfId="0" applyNumberFormat="1" applyFont="1" applyFill="1" applyBorder="1" applyAlignment="1">
      <alignment horizontal="center" vertical="center" wrapText="1"/>
    </xf>
    <xf numFmtId="0" fontId="20" fillId="17" borderId="17" xfId="0" applyNumberFormat="1" applyFont="1" applyFill="1" applyBorder="1" applyAlignment="1">
      <alignment horizontal="center" vertical="center" wrapText="1"/>
    </xf>
    <xf numFmtId="49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64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68" fontId="21" fillId="0" borderId="37" xfId="0" applyNumberFormat="1" applyFont="1" applyBorder="1" applyAlignment="1">
      <alignment horizontal="center" vertical="center" wrapText="1"/>
    </xf>
    <xf numFmtId="0" fontId="20" fillId="17" borderId="31" xfId="0" applyNumberFormat="1" applyFont="1" applyFill="1" applyBorder="1" applyAlignment="1">
      <alignment horizontal="center" vertical="center" wrapText="1"/>
    </xf>
    <xf numFmtId="169" fontId="23" fillId="17" borderId="31" xfId="0" applyNumberFormat="1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4" fontId="21" fillId="0" borderId="36" xfId="0" applyNumberFormat="1" applyFont="1" applyBorder="1" applyAlignment="1">
      <alignment horizontal="center" vertical="center" wrapText="1"/>
    </xf>
    <xf numFmtId="49" fontId="21" fillId="0" borderId="37" xfId="0" applyNumberFormat="1" applyFont="1" applyBorder="1" applyAlignment="1">
      <alignment vertical="center"/>
    </xf>
    <xf numFmtId="49" fontId="21" fillId="0" borderId="49" xfId="0" applyNumberFormat="1" applyFont="1" applyBorder="1" applyAlignment="1">
      <alignment vertical="center"/>
    </xf>
    <xf numFmtId="0" fontId="24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  <xf numFmtId="0" fontId="16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19" fillId="0" borderId="46" xfId="0" applyNumberFormat="1" applyFont="1" applyBorder="1" applyAlignment="1">
      <alignment horizontal="center" vertical="center"/>
    </xf>
    <xf numFmtId="49" fontId="19" fillId="0" borderId="47" xfId="0" applyNumberFormat="1" applyFont="1" applyBorder="1" applyAlignment="1">
      <alignment horizontal="center" vertical="center"/>
    </xf>
    <xf numFmtId="0" fontId="18" fillId="0" borderId="0" xfId="0" applyNumberFormat="1" applyFont="1"/>
    <xf numFmtId="0" fontId="19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7" borderId="16" xfId="0" applyNumberFormat="1" applyFont="1" applyFill="1" applyBorder="1" applyAlignment="1">
      <alignment horizontal="center" vertical="center" wrapText="1"/>
    </xf>
    <xf numFmtId="0" fontId="20" fillId="17" borderId="17" xfId="0" applyNumberFormat="1" applyFont="1" applyFill="1" applyBorder="1" applyAlignment="1">
      <alignment horizontal="center" vertical="center" wrapText="1"/>
    </xf>
    <xf numFmtId="49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64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70" fontId="21" fillId="0" borderId="48" xfId="0" applyNumberFormat="1" applyFont="1" applyBorder="1" applyAlignment="1">
      <alignment horizontal="center" vertical="center" wrapText="1"/>
    </xf>
    <xf numFmtId="168" fontId="21" fillId="0" borderId="37" xfId="0" applyNumberFormat="1" applyFont="1" applyBorder="1" applyAlignment="1">
      <alignment horizontal="center" vertical="center" wrapText="1"/>
    </xf>
    <xf numFmtId="0" fontId="20" fillId="17" borderId="31" xfId="0" applyNumberFormat="1" applyFont="1" applyFill="1" applyBorder="1" applyAlignment="1">
      <alignment horizontal="center" vertical="center" wrapText="1"/>
    </xf>
    <xf numFmtId="169" fontId="23" fillId="17" borderId="31" xfId="0" applyNumberFormat="1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4" fontId="21" fillId="0" borderId="36" xfId="0" applyNumberFormat="1" applyFont="1" applyBorder="1" applyAlignment="1">
      <alignment horizontal="center" vertical="center" wrapText="1"/>
    </xf>
    <xf numFmtId="49" fontId="21" fillId="0" borderId="37" xfId="0" applyNumberFormat="1" applyFont="1" applyBorder="1" applyAlignment="1">
      <alignment vertical="center"/>
    </xf>
    <xf numFmtId="49" fontId="21" fillId="0" borderId="49" xfId="0" applyNumberFormat="1" applyFont="1" applyBorder="1" applyAlignment="1">
      <alignment vertical="center"/>
    </xf>
    <xf numFmtId="0" fontId="24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 wrapText="1"/>
    </xf>
    <xf numFmtId="0" fontId="43" fillId="0" borderId="0" xfId="0" applyNumberFormat="1" applyFont="1" applyAlignment="1">
      <alignment vertical="center"/>
    </xf>
    <xf numFmtId="0" fontId="19" fillId="0" borderId="0" xfId="0" applyNumberFormat="1" applyFont="1" applyAlignment="1"/>
    <xf numFmtId="0" fontId="24" fillId="0" borderId="0" xfId="0" applyNumberFormat="1" applyFont="1" applyBorder="1" applyAlignment="1">
      <alignment vertical="center" wrapText="1"/>
    </xf>
    <xf numFmtId="0" fontId="21" fillId="0" borderId="0" xfId="0" applyNumberFormat="1" applyFont="1" applyBorder="1" applyAlignment="1">
      <alignment vertical="center" wrapText="1"/>
    </xf>
    <xf numFmtId="0" fontId="30" fillId="0" borderId="52" xfId="0" applyNumberFormat="1" applyFont="1" applyBorder="1" applyAlignment="1">
      <alignment horizontal="justify" vertical="center" wrapText="1"/>
    </xf>
    <xf numFmtId="0" fontId="30" fillId="0" borderId="52" xfId="0" applyNumberFormat="1" applyFont="1" applyBorder="1" applyAlignment="1">
      <alignment horizontal="center" vertical="center" wrapText="1"/>
    </xf>
    <xf numFmtId="0" fontId="30" fillId="0" borderId="56" xfId="0" applyNumberFormat="1" applyFont="1" applyBorder="1" applyAlignment="1">
      <alignment horizontal="justify" vertical="center" wrapText="1"/>
    </xf>
    <xf numFmtId="0" fontId="43" fillId="0" borderId="0" xfId="0" applyNumberFormat="1" applyFont="1" applyAlignment="1">
      <alignment horizontal="left" vertical="center" wrapText="1"/>
    </xf>
    <xf numFmtId="0" fontId="21" fillId="0" borderId="0" xfId="0" applyNumberFormat="1" applyFont="1" applyAlignment="1">
      <alignment horizontal="left" vertical="center" wrapText="1"/>
    </xf>
    <xf numFmtId="0" fontId="23" fillId="17" borderId="30" xfId="0" applyNumberFormat="1" applyFont="1" applyFill="1" applyBorder="1" applyAlignment="1">
      <alignment horizontal="center" vertical="center" wrapText="1"/>
    </xf>
    <xf numFmtId="0" fontId="23" fillId="17" borderId="3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/>
    </xf>
    <xf numFmtId="0" fontId="20" fillId="17" borderId="10" xfId="0" applyNumberFormat="1" applyFont="1" applyFill="1" applyBorder="1" applyAlignment="1">
      <alignment horizontal="center" vertical="center" wrapText="1"/>
    </xf>
    <xf numFmtId="0" fontId="20" fillId="17" borderId="11" xfId="0" applyNumberFormat="1" applyFont="1" applyFill="1" applyBorder="1" applyAlignment="1">
      <alignment horizontal="center" vertical="center" wrapText="1"/>
    </xf>
    <xf numFmtId="0" fontId="20" fillId="17" borderId="13" xfId="0" applyNumberFormat="1" applyFont="1" applyFill="1" applyBorder="1" applyAlignment="1">
      <alignment horizontal="center" vertical="center" wrapText="1"/>
    </xf>
    <xf numFmtId="0" fontId="20" fillId="17" borderId="16" xfId="0" applyNumberFormat="1" applyFont="1" applyFill="1" applyBorder="1" applyAlignment="1">
      <alignment horizontal="center" vertical="center" wrapText="1"/>
    </xf>
    <xf numFmtId="0" fontId="20" fillId="17" borderId="14" xfId="0" applyNumberFormat="1" applyFont="1" applyFill="1" applyBorder="1" applyAlignment="1">
      <alignment horizontal="center" vertical="center" wrapText="1"/>
    </xf>
    <xf numFmtId="0" fontId="20" fillId="17" borderId="12" xfId="0" applyNumberFormat="1" applyFont="1" applyFill="1" applyBorder="1" applyAlignment="1">
      <alignment horizontal="center" vertical="center" wrapText="1"/>
    </xf>
    <xf numFmtId="0" fontId="20" fillId="17" borderId="15" xfId="0" applyNumberFormat="1" applyFont="1" applyFill="1" applyBorder="1" applyAlignment="1">
      <alignment horizontal="center" vertical="center" wrapText="1"/>
    </xf>
    <xf numFmtId="0" fontId="20" fillId="17" borderId="9" xfId="0" applyNumberFormat="1" applyFont="1" applyFill="1" applyBorder="1" applyAlignment="1">
      <alignment horizontal="center" vertical="center" wrapText="1"/>
    </xf>
    <xf numFmtId="0" fontId="42" fillId="0" borderId="0" xfId="0" applyNumberFormat="1" applyFont="1" applyAlignment="1">
      <alignment horizontal="justify" vertical="center" wrapText="1"/>
    </xf>
    <xf numFmtId="0" fontId="27" fillId="17" borderId="53" xfId="0" applyNumberFormat="1" applyFont="1" applyFill="1" applyBorder="1" applyAlignment="1">
      <alignment horizontal="center" vertical="center" wrapText="1"/>
    </xf>
    <xf numFmtId="0" fontId="27" fillId="17" borderId="50" xfId="0" applyNumberFormat="1" applyFont="1" applyFill="1" applyBorder="1" applyAlignment="1">
      <alignment horizontal="center" vertical="center" wrapText="1"/>
    </xf>
    <xf numFmtId="0" fontId="27" fillId="17" borderId="54" xfId="0" applyNumberFormat="1" applyFont="1" applyFill="1" applyBorder="1" applyAlignment="1">
      <alignment horizontal="center" vertical="center" wrapText="1"/>
    </xf>
    <xf numFmtId="0" fontId="31" fillId="18" borderId="55" xfId="0" applyNumberFormat="1" applyFont="1" applyFill="1" applyBorder="1" applyAlignment="1">
      <alignment horizontal="center" vertical="center"/>
    </xf>
    <xf numFmtId="0" fontId="31" fillId="18" borderId="51" xfId="0" applyNumberFormat="1" applyFont="1" applyFill="1" applyBorder="1" applyAlignment="1">
      <alignment horizontal="center" vertical="center"/>
    </xf>
    <xf numFmtId="0" fontId="17" fillId="0" borderId="0" xfId="0" applyNumberFormat="1" applyFont="1" applyAlignment="1">
      <alignment horizontal="center"/>
    </xf>
    <xf numFmtId="0" fontId="18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/>
    </xf>
    <xf numFmtId="0" fontId="35" fillId="17" borderId="12" xfId="0" applyNumberFormat="1" applyFont="1" applyFill="1" applyBorder="1" applyAlignment="1">
      <alignment horizontal="center" vertical="center" wrapText="1"/>
    </xf>
    <xf numFmtId="0" fontId="35" fillId="17" borderId="15" xfId="0" applyNumberFormat="1" applyFont="1" applyFill="1" applyBorder="1" applyAlignment="1">
      <alignment horizontal="center" vertical="center" wrapText="1"/>
    </xf>
    <xf numFmtId="0" fontId="35" fillId="17" borderId="13" xfId="0" applyNumberFormat="1" applyFont="1" applyFill="1" applyBorder="1" applyAlignment="1">
      <alignment horizontal="center" vertical="center" wrapText="1"/>
    </xf>
    <xf numFmtId="0" fontId="35" fillId="17" borderId="16" xfId="0" applyNumberFormat="1" applyFont="1" applyFill="1" applyBorder="1" applyAlignment="1">
      <alignment horizontal="center" vertical="center" wrapText="1"/>
    </xf>
    <xf numFmtId="0" fontId="18" fillId="0" borderId="0" xfId="0" applyNumberFormat="1" applyFont="1" applyAlignment="1">
      <alignment horizontal="left"/>
    </xf>
    <xf numFmtId="0" fontId="16" fillId="0" borderId="0" xfId="0" applyNumberFormat="1" applyFont="1" applyAlignment="1">
      <alignment horizontal="center" vertical="center"/>
    </xf>
    <xf numFmtId="0" fontId="35" fillId="17" borderId="9" xfId="0" applyNumberFormat="1" applyFont="1" applyFill="1" applyBorder="1" applyAlignment="1">
      <alignment horizontal="center" vertical="center" wrapText="1"/>
    </xf>
    <xf numFmtId="0" fontId="35" fillId="17" borderId="10" xfId="0" applyNumberFormat="1" applyFont="1" applyFill="1" applyBorder="1" applyAlignment="1">
      <alignment horizontal="center" vertical="center" wrapText="1"/>
    </xf>
    <xf numFmtId="0" fontId="20" fillId="17" borderId="30" xfId="0" applyNumberFormat="1" applyFont="1" applyFill="1" applyBorder="1" applyAlignment="1">
      <alignment horizontal="center" vertical="center" wrapText="1"/>
    </xf>
    <xf numFmtId="0" fontId="20" fillId="17" borderId="31" xfId="0" applyNumberFormat="1" applyFont="1" applyFill="1" applyBorder="1" applyAlignment="1">
      <alignment horizontal="center" vertical="center" wrapText="1"/>
    </xf>
    <xf numFmtId="0" fontId="24" fillId="0" borderId="33" xfId="0" applyNumberFormat="1" applyFont="1" applyBorder="1" applyAlignment="1">
      <alignment horizontal="left" vertical="center" wrapText="1"/>
    </xf>
    <xf numFmtId="0" fontId="19" fillId="0" borderId="8" xfId="0" applyNumberFormat="1" applyFont="1" applyBorder="1" applyAlignment="1">
      <alignment horizontal="left" wrapText="1"/>
    </xf>
    <xf numFmtId="0" fontId="23" fillId="17" borderId="32" xfId="0" applyNumberFormat="1" applyFont="1" applyFill="1" applyBorder="1" applyAlignment="1">
      <alignment horizontal="center" vertical="center" wrapText="1"/>
    </xf>
    <xf numFmtId="49" fontId="21" fillId="0" borderId="49" xfId="0" applyNumberFormat="1" applyFont="1" applyBorder="1" applyAlignment="1">
      <alignment horizontal="justify" vertical="center" wrapText="1"/>
    </xf>
    <xf numFmtId="49" fontId="21" fillId="0" borderId="48" xfId="0" applyNumberFormat="1" applyFont="1" applyBorder="1" applyAlignment="1">
      <alignment horizontal="justify" vertical="center" wrapText="1"/>
    </xf>
    <xf numFmtId="0" fontId="21" fillId="0" borderId="0" xfId="0" applyNumberFormat="1" applyFont="1" applyAlignment="1">
      <alignment horizontal="justify" vertical="center" wrapText="1"/>
    </xf>
  </cellXfs>
  <cellStyles count="74">
    <cellStyle name="Normal" xfId="0" builtinId="0" customBuiltin="1"/>
    <cellStyle name="Normal 10" xfId="8"/>
    <cellStyle name="Normal 11" xfId="65"/>
    <cellStyle name="Normal 12" xfId="61"/>
    <cellStyle name="Normal 13" xfId="66"/>
    <cellStyle name="Normal 14" xfId="36"/>
    <cellStyle name="Normal 15" xfId="54"/>
    <cellStyle name="Normal 16" xfId="9"/>
    <cellStyle name="Normal 17" xfId="18"/>
    <cellStyle name="Normal 18" xfId="20"/>
    <cellStyle name="Normal 19" xfId="21"/>
    <cellStyle name="Normal 2" xfId="68"/>
    <cellStyle name="Normal 20" xfId="12"/>
    <cellStyle name="Normal 21" xfId="73"/>
    <cellStyle name="Normal 22" xfId="40"/>
    <cellStyle name="Normal 23" xfId="41"/>
    <cellStyle name="Normal 24" xfId="60"/>
    <cellStyle name="Normal 25" xfId="51"/>
    <cellStyle name="Normal 26" xfId="6"/>
    <cellStyle name="Normal 27" xfId="1"/>
    <cellStyle name="Normal 28" xfId="52"/>
    <cellStyle name="Normal 29" xfId="67"/>
    <cellStyle name="Normal 3" xfId="25"/>
    <cellStyle name="Normal 30" xfId="55"/>
    <cellStyle name="Normal 31" xfId="2"/>
    <cellStyle name="Normal 32" xfId="56"/>
    <cellStyle name="Normal 33" xfId="24"/>
    <cellStyle name="Normal 34" xfId="53"/>
    <cellStyle name="Normal 35" xfId="3"/>
    <cellStyle name="Normal 36" xfId="42"/>
    <cellStyle name="Normal 37" xfId="28"/>
    <cellStyle name="Normal 38" xfId="70"/>
    <cellStyle name="Normal 39" xfId="4"/>
    <cellStyle name="Normal 4" xfId="29"/>
    <cellStyle name="Normal 40" xfId="32"/>
    <cellStyle name="Normal 41" xfId="30"/>
    <cellStyle name="Normal 42" xfId="47"/>
    <cellStyle name="Normal 43" xfId="69"/>
    <cellStyle name="Normal 44" xfId="19"/>
    <cellStyle name="Normal 45" xfId="38"/>
    <cellStyle name="Normal 46" xfId="33"/>
    <cellStyle name="Normal 47" xfId="71"/>
    <cellStyle name="Normal 48" xfId="72"/>
    <cellStyle name="Normal 49" xfId="64"/>
    <cellStyle name="Normal 5" xfId="15"/>
    <cellStyle name="Normal 50" xfId="45"/>
    <cellStyle name="Normal 51" xfId="57"/>
    <cellStyle name="Normal 52" xfId="22"/>
    <cellStyle name="Normal 53" xfId="23"/>
    <cellStyle name="Normal 54" xfId="63"/>
    <cellStyle name="Normal 55" xfId="10"/>
    <cellStyle name="Normal 56" xfId="7"/>
    <cellStyle name="Normal 57" xfId="34"/>
    <cellStyle name="Normal 58" xfId="14"/>
    <cellStyle name="Normal 59" xfId="27"/>
    <cellStyle name="Normal 6" xfId="31"/>
    <cellStyle name="Normal 60" xfId="35"/>
    <cellStyle name="Normal 61" xfId="39"/>
    <cellStyle name="Normal 62" xfId="62"/>
    <cellStyle name="Normal 63" xfId="17"/>
    <cellStyle name="Normal 64" xfId="43"/>
    <cellStyle name="Normal 65" xfId="37"/>
    <cellStyle name="Normal 66" xfId="49"/>
    <cellStyle name="Normal 67" xfId="50"/>
    <cellStyle name="Normal 68" xfId="5"/>
    <cellStyle name="Normal 69" xfId="16"/>
    <cellStyle name="Normal 7" xfId="58"/>
    <cellStyle name="Normal 70" xfId="48"/>
    <cellStyle name="Normal 71" xfId="13"/>
    <cellStyle name="Normal 72" xfId="11"/>
    <cellStyle name="Normal 73" xfId="46"/>
    <cellStyle name="Normal 8" xfId="26"/>
    <cellStyle name="Normal 9" xfId="59"/>
    <cellStyle name="Separador de milhares" xfId="44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ECU&#199;&#195;O%20BENEFICIOS%20POR%20PO%20-%2022.9.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EN"/>
      <sheetName val="AMO"/>
      <sheetName val="APE"/>
      <sheetName val="AT"/>
      <sheetName val="AA"/>
      <sheetName val="AFN"/>
      <sheetName val="SFA"/>
    </sheetNames>
    <sheetDataSet>
      <sheetData sheetId="0"/>
      <sheetData sheetId="1"/>
      <sheetData sheetId="2"/>
      <sheetData sheetId="3">
        <row r="14">
          <cell r="O14">
            <v>706.02</v>
          </cell>
        </row>
        <row r="15">
          <cell r="O15">
            <v>0</v>
          </cell>
        </row>
        <row r="16">
          <cell r="O16">
            <v>78589.540000000008</v>
          </cell>
        </row>
        <row r="17">
          <cell r="O17">
            <v>92682.860000000015</v>
          </cell>
        </row>
        <row r="18">
          <cell r="O18">
            <v>211800.74000000002</v>
          </cell>
        </row>
        <row r="19">
          <cell r="O19">
            <v>26623.64</v>
          </cell>
        </row>
        <row r="20">
          <cell r="O20">
            <v>4905.95</v>
          </cell>
        </row>
        <row r="21">
          <cell r="O21">
            <v>2941.75</v>
          </cell>
        </row>
        <row r="22">
          <cell r="O22">
            <v>35664.25</v>
          </cell>
        </row>
        <row r="23">
          <cell r="O23">
            <v>23618.619999999995</v>
          </cell>
        </row>
        <row r="24">
          <cell r="O24">
            <v>0</v>
          </cell>
        </row>
        <row r="25">
          <cell r="O25">
            <v>0</v>
          </cell>
        </row>
        <row r="26">
          <cell r="O26">
            <v>194432.75000000003</v>
          </cell>
        </row>
        <row r="27">
          <cell r="O27">
            <v>61894.9</v>
          </cell>
        </row>
        <row r="28">
          <cell r="O28">
            <v>842.95</v>
          </cell>
        </row>
        <row r="29">
          <cell r="O29">
            <v>176706.33000000002</v>
          </cell>
        </row>
        <row r="30">
          <cell r="O30">
            <v>183340.28</v>
          </cell>
        </row>
        <row r="31">
          <cell r="O31">
            <v>37048.93</v>
          </cell>
        </row>
        <row r="32">
          <cell r="O32">
            <v>852481.58999999985</v>
          </cell>
        </row>
        <row r="33">
          <cell r="O33">
            <v>877.55</v>
          </cell>
        </row>
        <row r="34">
          <cell r="O34">
            <v>131016.59</v>
          </cell>
        </row>
        <row r="35">
          <cell r="O35">
            <v>0</v>
          </cell>
        </row>
        <row r="36">
          <cell r="O36">
            <v>304.64999999999998</v>
          </cell>
        </row>
        <row r="37">
          <cell r="O37">
            <v>722436.54999999981</v>
          </cell>
        </row>
        <row r="38">
          <cell r="O38">
            <v>56395.47</v>
          </cell>
        </row>
        <row r="39">
          <cell r="O39">
            <v>0</v>
          </cell>
        </row>
        <row r="40">
          <cell r="O40">
            <v>0</v>
          </cell>
        </row>
        <row r="41">
          <cell r="O41">
            <v>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showGridLines="0" tabSelected="1" workbookViewId="0">
      <selection activeCell="C14" sqref="C14"/>
    </sheetView>
  </sheetViews>
  <sheetFormatPr defaultRowHeight="12"/>
  <cols>
    <col min="1" max="2" width="20.7109375" style="32" customWidth="1"/>
    <col min="3" max="9" width="30.7109375" style="32" customWidth="1"/>
    <col min="10" max="16384" width="9.140625" style="32"/>
  </cols>
  <sheetData>
    <row r="1" spans="1:9" s="1" customFormat="1" ht="39.75" customHeight="1">
      <c r="A1" s="2" t="s">
        <v>0</v>
      </c>
      <c r="B1" s="3"/>
      <c r="C1" s="3"/>
      <c r="D1" s="3"/>
    </row>
    <row r="2" spans="1:9" s="4" customFormat="1" ht="39.75" customHeight="1">
      <c r="A2" s="5" t="s">
        <v>1</v>
      </c>
      <c r="B2" s="6"/>
      <c r="C2" s="7" t="s">
        <v>2</v>
      </c>
      <c r="D2" s="6"/>
    </row>
    <row r="3" spans="1:9" s="4" customFormat="1" ht="39.75" customHeight="1">
      <c r="A3" s="5" t="s">
        <v>3</v>
      </c>
      <c r="B3" s="6"/>
      <c r="C3" s="7" t="s">
        <v>4</v>
      </c>
      <c r="D3" s="6"/>
    </row>
    <row r="4" spans="1:9" s="4" customFormat="1" ht="39.75" customHeight="1">
      <c r="A4" s="5" t="s">
        <v>5</v>
      </c>
      <c r="B4" s="6"/>
      <c r="C4" s="8" t="str">
        <f>JE!C4</f>
        <v>AGOSTO</v>
      </c>
      <c r="D4" s="9" t="str">
        <f>JE!D4</f>
        <v>2023</v>
      </c>
    </row>
    <row r="5" spans="1:9" s="4" customFormat="1" ht="39.75" customHeight="1">
      <c r="A5" s="360" t="s">
        <v>6</v>
      </c>
      <c r="B5" s="360"/>
      <c r="C5" s="360"/>
      <c r="D5" s="360"/>
      <c r="E5" s="360"/>
      <c r="F5" s="360"/>
      <c r="G5" s="360"/>
      <c r="H5" s="360"/>
      <c r="I5" s="360"/>
    </row>
    <row r="6" spans="1:9" s="1" customFormat="1" ht="39.75" customHeight="1">
      <c r="A6" s="10" t="s">
        <v>7</v>
      </c>
    </row>
    <row r="7" spans="1:9" ht="39.75" customHeight="1">
      <c r="A7" s="368" t="s">
        <v>8</v>
      </c>
      <c r="B7" s="361"/>
      <c r="C7" s="361" t="s">
        <v>9</v>
      </c>
      <c r="D7" s="361"/>
      <c r="E7" s="361"/>
      <c r="F7" s="361"/>
      <c r="G7" s="361"/>
      <c r="H7" s="361"/>
      <c r="I7" s="362"/>
    </row>
    <row r="8" spans="1:9" ht="24.75" customHeight="1">
      <c r="A8" s="366" t="s">
        <v>10</v>
      </c>
      <c r="B8" s="363" t="s">
        <v>11</v>
      </c>
      <c r="C8" s="363" t="s">
        <v>12</v>
      </c>
      <c r="D8" s="363" t="s">
        <v>13</v>
      </c>
      <c r="E8" s="363" t="s">
        <v>14</v>
      </c>
      <c r="F8" s="363" t="s">
        <v>15</v>
      </c>
      <c r="G8" s="363" t="s">
        <v>16</v>
      </c>
      <c r="H8" s="363"/>
      <c r="I8" s="365"/>
    </row>
    <row r="9" spans="1:9" ht="24.75" customHeight="1">
      <c r="A9" s="367"/>
      <c r="B9" s="364"/>
      <c r="C9" s="364"/>
      <c r="D9" s="364"/>
      <c r="E9" s="364"/>
      <c r="F9" s="364"/>
      <c r="G9" s="11" t="s">
        <v>17</v>
      </c>
      <c r="H9" s="12" t="s">
        <v>18</v>
      </c>
      <c r="I9" s="13" t="s">
        <v>19</v>
      </c>
    </row>
    <row r="10" spans="1:9" ht="24.75" customHeight="1">
      <c r="A10" s="14" t="s">
        <v>20</v>
      </c>
      <c r="B10" s="15" t="s">
        <v>21</v>
      </c>
      <c r="C10" s="16">
        <f>TSE!$D$11</f>
        <v>899</v>
      </c>
      <c r="D10" s="16">
        <f>TSE!$E$11</f>
        <v>192</v>
      </c>
      <c r="E10" s="16">
        <f>TSE!$F$11</f>
        <v>3</v>
      </c>
      <c r="F10" s="16">
        <f>TSE!$G$11</f>
        <v>0</v>
      </c>
      <c r="G10" s="16">
        <f>TSE!$H$11</f>
        <v>1206</v>
      </c>
      <c r="H10" s="16">
        <f>TSE!$I$11</f>
        <v>1963</v>
      </c>
      <c r="I10" s="17">
        <f t="shared" ref="I10:I37" si="0">G10+H10</f>
        <v>3169</v>
      </c>
    </row>
    <row r="11" spans="1:9" ht="24.75" customHeight="1">
      <c r="A11" s="18" t="s">
        <v>22</v>
      </c>
      <c r="B11" s="19" t="s">
        <v>23</v>
      </c>
      <c r="C11" s="20">
        <f>'TRE-AC'!$D$11</f>
        <v>130</v>
      </c>
      <c r="D11" s="20">
        <f>'TRE-AC'!$E$11</f>
        <v>33</v>
      </c>
      <c r="E11" s="20">
        <f>'TRE-AC'!$F$11</f>
        <v>0</v>
      </c>
      <c r="F11" s="20">
        <f>'TRE-AC'!$G$11</f>
        <v>0</v>
      </c>
      <c r="G11" s="20">
        <f>'TRE-AC'!$H$11</f>
        <v>141</v>
      </c>
      <c r="H11" s="20">
        <f>'TRE-AC'!$I$11</f>
        <v>271</v>
      </c>
      <c r="I11" s="21">
        <f t="shared" si="0"/>
        <v>412</v>
      </c>
    </row>
    <row r="12" spans="1:9" ht="24.75" customHeight="1">
      <c r="A12" s="18" t="s">
        <v>24</v>
      </c>
      <c r="B12" s="19" t="s">
        <v>25</v>
      </c>
      <c r="C12" s="20">
        <f>'TRE-AL'!$D$11</f>
        <v>306</v>
      </c>
      <c r="D12" s="20">
        <f>'TRE-AL'!$E$11</f>
        <v>69</v>
      </c>
      <c r="E12" s="20">
        <f>'TRE-AL'!$F$11</f>
        <v>46</v>
      </c>
      <c r="F12" s="20">
        <f>'TRE-AL'!$G$11</f>
        <v>0</v>
      </c>
      <c r="G12" s="20">
        <f>'TRE-AL'!$H$11</f>
        <v>351</v>
      </c>
      <c r="H12" s="20">
        <f>'TRE-AL'!$I$11</f>
        <v>525</v>
      </c>
      <c r="I12" s="21">
        <f t="shared" si="0"/>
        <v>876</v>
      </c>
    </row>
    <row r="13" spans="1:9" ht="24.75" customHeight="1">
      <c r="A13" s="18" t="s">
        <v>26</v>
      </c>
      <c r="B13" s="19" t="s">
        <v>27</v>
      </c>
      <c r="C13" s="20">
        <f>'TRE-AM'!$D$11</f>
        <v>363</v>
      </c>
      <c r="D13" s="20">
        <f>'TRE-AM'!$E$11</f>
        <v>70</v>
      </c>
      <c r="E13" s="20">
        <f>'TRE-AM'!$F$11</f>
        <v>8</v>
      </c>
      <c r="F13" s="20">
        <f>'TRE-AM'!$G$11</f>
        <v>0</v>
      </c>
      <c r="G13" s="20">
        <f>'TRE-AM'!$H$11</f>
        <v>397</v>
      </c>
      <c r="H13" s="20">
        <f>'TRE-AM'!$I$11</f>
        <v>851</v>
      </c>
      <c r="I13" s="21">
        <f t="shared" si="0"/>
        <v>1248</v>
      </c>
    </row>
    <row r="14" spans="1:9" ht="24.75" customHeight="1">
      <c r="A14" s="18" t="s">
        <v>28</v>
      </c>
      <c r="B14" s="19" t="s">
        <v>29</v>
      </c>
      <c r="C14" s="20">
        <f>'TRE-BA'!$D$11</f>
        <v>962</v>
      </c>
      <c r="D14" s="20">
        <f>'TRE-BA'!$E$11</f>
        <v>151</v>
      </c>
      <c r="E14" s="20">
        <f>'TRE-BA'!$F$11</f>
        <v>58</v>
      </c>
      <c r="F14" s="20">
        <f>'TRE-BA'!$G$11</f>
        <v>0</v>
      </c>
      <c r="G14" s="20">
        <f>'TRE-BA'!$H$11</f>
        <v>1090</v>
      </c>
      <c r="H14" s="20">
        <f>'TRE-BA'!$I$11</f>
        <v>1076</v>
      </c>
      <c r="I14" s="21">
        <f t="shared" si="0"/>
        <v>2166</v>
      </c>
    </row>
    <row r="15" spans="1:9" s="22" customFormat="1" ht="24.75" customHeight="1">
      <c r="A15" s="18" t="s">
        <v>30</v>
      </c>
      <c r="B15" s="19" t="s">
        <v>31</v>
      </c>
      <c r="C15" s="20">
        <f>'TRE-CE'!$D$11</f>
        <v>758</v>
      </c>
      <c r="D15" s="20">
        <f>'TRE-CE'!$E$11</f>
        <v>114</v>
      </c>
      <c r="E15" s="20">
        <f>'TRE-CE'!$F$11</f>
        <v>17</v>
      </c>
      <c r="F15" s="20">
        <f>'TRE-CE'!$G$11</f>
        <v>0</v>
      </c>
      <c r="G15" s="20">
        <f>'TRE-CE'!$H$11</f>
        <v>714</v>
      </c>
      <c r="H15" s="20">
        <f>'TRE-CE'!$I$11</f>
        <v>789</v>
      </c>
      <c r="I15" s="21">
        <f t="shared" si="0"/>
        <v>1503</v>
      </c>
    </row>
    <row r="16" spans="1:9" ht="24.75" customHeight="1">
      <c r="A16" s="18" t="s">
        <v>32</v>
      </c>
      <c r="B16" s="19" t="s">
        <v>33</v>
      </c>
      <c r="C16" s="20">
        <f>'TRE-DF'!$D$11</f>
        <v>300</v>
      </c>
      <c r="D16" s="20">
        <f>'TRE-DF'!$E$11</f>
        <v>69</v>
      </c>
      <c r="E16" s="20">
        <f>'TRE-DF'!$F$11</f>
        <v>4</v>
      </c>
      <c r="F16" s="20">
        <f>'TRE-DF'!$G$11</f>
        <v>0</v>
      </c>
      <c r="G16" s="20">
        <f>'TRE-DF'!$H$11</f>
        <v>244</v>
      </c>
      <c r="H16" s="20">
        <f>'TRE-DF'!$I$11</f>
        <v>365</v>
      </c>
      <c r="I16" s="21">
        <f t="shared" si="0"/>
        <v>609</v>
      </c>
    </row>
    <row r="17" spans="1:9" ht="24.75" customHeight="1">
      <c r="A17" s="18" t="s">
        <v>34</v>
      </c>
      <c r="B17" s="19" t="s">
        <v>35</v>
      </c>
      <c r="C17" s="20">
        <f>'TRE-ES'!$D$11</f>
        <v>335</v>
      </c>
      <c r="D17" s="20">
        <f>'TRE-ES'!$E$11</f>
        <v>69</v>
      </c>
      <c r="E17" s="20">
        <f>'TRE-ES'!$F$11</f>
        <v>2</v>
      </c>
      <c r="F17" s="20">
        <f>'TRE-ES'!$G$11</f>
        <v>0</v>
      </c>
      <c r="G17" s="20">
        <f>'TRE-ES'!$H$11</f>
        <v>366</v>
      </c>
      <c r="H17" s="20">
        <f>'TRE-ES'!$I$11</f>
        <v>366</v>
      </c>
      <c r="I17" s="21">
        <f t="shared" si="0"/>
        <v>732</v>
      </c>
    </row>
    <row r="18" spans="1:9" ht="24.75" customHeight="1">
      <c r="A18" s="18" t="s">
        <v>36</v>
      </c>
      <c r="B18" s="19" t="s">
        <v>37</v>
      </c>
      <c r="C18" s="20">
        <f>'TRE-GO'!$D$11</f>
        <v>526</v>
      </c>
      <c r="D18" s="20">
        <f>'TRE-GO'!$E$11</f>
        <v>99</v>
      </c>
      <c r="E18" s="20">
        <f>'TRE-GO'!$F$11</f>
        <v>12</v>
      </c>
      <c r="F18" s="20">
        <f>'TRE-GO'!$G$11</f>
        <v>0</v>
      </c>
      <c r="G18" s="20">
        <f>'TRE-GO'!$H$11</f>
        <v>563</v>
      </c>
      <c r="H18" s="20">
        <f>'TRE-GO'!$I$11</f>
        <v>900</v>
      </c>
      <c r="I18" s="21">
        <f t="shared" si="0"/>
        <v>1463</v>
      </c>
    </row>
    <row r="19" spans="1:9" ht="24.75" customHeight="1">
      <c r="A19" s="18" t="s">
        <v>38</v>
      </c>
      <c r="B19" s="19" t="s">
        <v>39</v>
      </c>
      <c r="C19" s="20">
        <f>'TRE-MA'!$D$11</f>
        <v>561</v>
      </c>
      <c r="D19" s="20">
        <f>'TRE-MA'!$E$11</f>
        <v>145</v>
      </c>
      <c r="E19" s="20">
        <f>'TRE-MA'!$F$11</f>
        <v>7</v>
      </c>
      <c r="F19" s="20">
        <f>'TRE-MA'!$G$11</f>
        <v>0</v>
      </c>
      <c r="G19" s="20">
        <f>'TRE-MA'!$H$11</f>
        <v>606</v>
      </c>
      <c r="H19" s="20">
        <f>'TRE-MA'!$I$11</f>
        <v>1035</v>
      </c>
      <c r="I19" s="21">
        <f t="shared" si="0"/>
        <v>1641</v>
      </c>
    </row>
    <row r="20" spans="1:9" ht="24.75" customHeight="1">
      <c r="A20" s="18" t="s">
        <v>40</v>
      </c>
      <c r="B20" s="19" t="s">
        <v>41</v>
      </c>
      <c r="C20" s="20">
        <f>'TRE-MT'!$D$11</f>
        <v>326</v>
      </c>
      <c r="D20" s="20">
        <f>'TRE-MT'!$E$11</f>
        <v>65</v>
      </c>
      <c r="E20" s="20">
        <f>'TRE-MT'!$F$11</f>
        <v>0</v>
      </c>
      <c r="F20" s="20">
        <f>'TRE-MT'!$G$11</f>
        <v>0</v>
      </c>
      <c r="G20" s="20">
        <f>'TRE-MT'!$H$11</f>
        <v>344</v>
      </c>
      <c r="H20" s="20">
        <f>'TRE-MT'!$I$11</f>
        <v>578</v>
      </c>
      <c r="I20" s="21">
        <f t="shared" si="0"/>
        <v>922</v>
      </c>
    </row>
    <row r="21" spans="1:9" ht="24.75" customHeight="1">
      <c r="A21" s="18" t="s">
        <v>42</v>
      </c>
      <c r="B21" s="19" t="s">
        <v>43</v>
      </c>
      <c r="C21" s="20">
        <f>'TRE-MS'!$D$11</f>
        <v>330</v>
      </c>
      <c r="D21" s="20">
        <f>'TRE-MS'!$E$11</f>
        <v>67</v>
      </c>
      <c r="E21" s="20">
        <f>'TRE-MS'!$F$11</f>
        <v>0</v>
      </c>
      <c r="F21" s="20">
        <f>'TRE-MS'!$G$11</f>
        <v>0</v>
      </c>
      <c r="G21" s="20">
        <f>'TRE-MS'!$H$11</f>
        <v>352</v>
      </c>
      <c r="H21" s="20">
        <f>'TRE-MS'!$I$11</f>
        <v>499</v>
      </c>
      <c r="I21" s="21">
        <f t="shared" si="0"/>
        <v>851</v>
      </c>
    </row>
    <row r="22" spans="1:9" ht="24.75" customHeight="1">
      <c r="A22" s="18" t="s">
        <v>44</v>
      </c>
      <c r="B22" s="19" t="s">
        <v>45</v>
      </c>
      <c r="C22" s="20">
        <f>'TRE-MG'!$D$11</f>
        <v>1743</v>
      </c>
      <c r="D22" s="20">
        <f>'TRE-MG'!$E$11</f>
        <v>359</v>
      </c>
      <c r="E22" s="20">
        <f>'TRE-MG'!$F$11</f>
        <v>61</v>
      </c>
      <c r="F22" s="20">
        <f>'TRE-MG'!$G$11</f>
        <v>0</v>
      </c>
      <c r="G22" s="20">
        <f>'TRE-MG'!$H$11</f>
        <v>2051</v>
      </c>
      <c r="H22" s="20">
        <f>'TRE-MG'!$I$11</f>
        <v>2847</v>
      </c>
      <c r="I22" s="21">
        <f t="shared" si="0"/>
        <v>4898</v>
      </c>
    </row>
    <row r="23" spans="1:9" ht="24.75" customHeight="1">
      <c r="A23" s="18" t="s">
        <v>46</v>
      </c>
      <c r="B23" s="19" t="s">
        <v>47</v>
      </c>
      <c r="C23" s="20">
        <f>'TRE-PA'!$D$11</f>
        <v>553</v>
      </c>
      <c r="D23" s="20">
        <f>'TRE-PA'!$E$11</f>
        <v>137</v>
      </c>
      <c r="E23" s="20">
        <f>'TRE-PA'!$F$11</f>
        <v>17</v>
      </c>
      <c r="F23" s="20">
        <f>'TRE-PA'!$G$11</f>
        <v>0</v>
      </c>
      <c r="G23" s="20">
        <f>'TRE-PA'!$H$11</f>
        <v>561</v>
      </c>
      <c r="H23" s="20">
        <f>'TRE-PA'!$I$11</f>
        <v>991</v>
      </c>
      <c r="I23" s="21">
        <f t="shared" si="0"/>
        <v>1552</v>
      </c>
    </row>
    <row r="24" spans="1:9" ht="24.75" customHeight="1">
      <c r="A24" s="18" t="s">
        <v>48</v>
      </c>
      <c r="B24" s="19" t="s">
        <v>49</v>
      </c>
      <c r="C24" s="20">
        <f>'TRE-PB'!$D$11</f>
        <v>447</v>
      </c>
      <c r="D24" s="20">
        <f>'TRE-PB'!$E$11</f>
        <v>75</v>
      </c>
      <c r="E24" s="20">
        <f>'TRE-PB'!$F$11</f>
        <v>0</v>
      </c>
      <c r="F24" s="20">
        <f>'TRE-PB'!$G$11</f>
        <v>0</v>
      </c>
      <c r="G24" s="20">
        <f>'TRE-PB'!$H$11</f>
        <v>471</v>
      </c>
      <c r="H24" s="20">
        <f>'TRE-PB'!$I$11</f>
        <v>725</v>
      </c>
      <c r="I24" s="21">
        <f t="shared" si="0"/>
        <v>1196</v>
      </c>
    </row>
    <row r="25" spans="1:9" ht="24.75" customHeight="1">
      <c r="A25" s="18" t="s">
        <v>50</v>
      </c>
      <c r="B25" s="19" t="s">
        <v>51</v>
      </c>
      <c r="C25" s="20">
        <f>'TRE-PR'!$D$11</f>
        <v>868</v>
      </c>
      <c r="D25" s="20">
        <f>'TRE-PR'!$E$11</f>
        <v>188</v>
      </c>
      <c r="E25" s="20">
        <f>'TRE-PR'!$F$11</f>
        <v>48</v>
      </c>
      <c r="F25" s="20">
        <f>'TRE-PR'!$G$11</f>
        <v>0</v>
      </c>
      <c r="G25" s="20">
        <f>'TRE-PR'!$H$11</f>
        <v>1034</v>
      </c>
      <c r="H25" s="20">
        <f>'TRE-PR'!$I$11</f>
        <v>1287</v>
      </c>
      <c r="I25" s="21">
        <f t="shared" si="0"/>
        <v>2321</v>
      </c>
    </row>
    <row r="26" spans="1:9" ht="24.75" customHeight="1">
      <c r="A26" s="18" t="s">
        <v>52</v>
      </c>
      <c r="B26" s="19" t="s">
        <v>53</v>
      </c>
      <c r="C26" s="20">
        <f>'TRE-PE'!$D$11</f>
        <v>834</v>
      </c>
      <c r="D26" s="20">
        <f>'TRE-PE'!$E$11</f>
        <v>145</v>
      </c>
      <c r="E26" s="20">
        <f>'TRE-PE'!$F$11</f>
        <v>37</v>
      </c>
      <c r="F26" s="20">
        <f>'TRE-PE'!$G$11</f>
        <v>0</v>
      </c>
      <c r="G26" s="20">
        <f>'TRE-PE'!$H$11</f>
        <v>899</v>
      </c>
      <c r="H26" s="20">
        <f>'TRE-PE'!$I$11</f>
        <v>1081</v>
      </c>
      <c r="I26" s="21">
        <f t="shared" si="0"/>
        <v>1980</v>
      </c>
    </row>
    <row r="27" spans="1:9" ht="24.75" customHeight="1">
      <c r="A27" s="18" t="s">
        <v>54</v>
      </c>
      <c r="B27" s="19" t="s">
        <v>55</v>
      </c>
      <c r="C27" s="20">
        <f>'TRE-PI'!$D$11</f>
        <v>483</v>
      </c>
      <c r="D27" s="20">
        <f>'TRE-PI'!$E$11</f>
        <v>118</v>
      </c>
      <c r="E27" s="20">
        <f>'TRE-PI'!$F$11</f>
        <v>13</v>
      </c>
      <c r="F27" s="20">
        <f>'TRE-PI'!$G$11</f>
        <v>0</v>
      </c>
      <c r="G27" s="20">
        <f>'TRE-PI'!$H$11</f>
        <v>493</v>
      </c>
      <c r="H27" s="20">
        <f>'TRE-PI'!$I$11</f>
        <v>811</v>
      </c>
      <c r="I27" s="21">
        <f t="shared" si="0"/>
        <v>1304</v>
      </c>
    </row>
    <row r="28" spans="1:9" ht="24.75" customHeight="1">
      <c r="A28" s="18" t="s">
        <v>56</v>
      </c>
      <c r="B28" s="19" t="s">
        <v>57</v>
      </c>
      <c r="C28" s="20">
        <f>'TRE-RJ'!$D$11</f>
        <v>1296</v>
      </c>
      <c r="D28" s="20">
        <f>'TRE-RJ'!$E$11</f>
        <v>204</v>
      </c>
      <c r="E28" s="20">
        <f>'TRE-RJ'!$F$11</f>
        <v>399</v>
      </c>
      <c r="F28" s="20">
        <f>'TRE-RJ'!$G$11</f>
        <v>0</v>
      </c>
      <c r="G28" s="20">
        <f>'TRE-RJ'!$H$11</f>
        <v>1897</v>
      </c>
      <c r="H28" s="20">
        <f>'TRE-RJ'!$I$11</f>
        <v>2199</v>
      </c>
      <c r="I28" s="21">
        <f t="shared" si="0"/>
        <v>4096</v>
      </c>
    </row>
    <row r="29" spans="1:9" ht="24.75" customHeight="1">
      <c r="A29" s="18" t="s">
        <v>58</v>
      </c>
      <c r="B29" s="19" t="s">
        <v>59</v>
      </c>
      <c r="C29" s="20">
        <f>'TRE-RN'!$D$11</f>
        <v>450</v>
      </c>
      <c r="D29" s="20">
        <f>'TRE-RN'!$E$11</f>
        <v>98</v>
      </c>
      <c r="E29" s="20">
        <f>'TRE-RN'!$F$11</f>
        <v>0</v>
      </c>
      <c r="F29" s="20">
        <f>'TRE-RN'!$G$11</f>
        <v>0</v>
      </c>
      <c r="G29" s="20">
        <f>'TRE-RN'!$H$11</f>
        <v>448</v>
      </c>
      <c r="H29" s="20">
        <f>'TRE-RN'!$I$11</f>
        <v>678</v>
      </c>
      <c r="I29" s="21">
        <f t="shared" si="0"/>
        <v>1126</v>
      </c>
    </row>
    <row r="30" spans="1:9" ht="24.75" customHeight="1">
      <c r="A30" s="18" t="s">
        <v>60</v>
      </c>
      <c r="B30" s="19" t="s">
        <v>61</v>
      </c>
      <c r="C30" s="20">
        <f>'TRE-RS'!$D$11</f>
        <v>803</v>
      </c>
      <c r="D30" s="20">
        <f>'TRE-RS'!$E$11</f>
        <v>139</v>
      </c>
      <c r="E30" s="20">
        <f>'TRE-RS'!$F$11</f>
        <v>23</v>
      </c>
      <c r="F30" s="20">
        <f>'TRE-RS'!$G$11</f>
        <v>0</v>
      </c>
      <c r="G30" s="20">
        <f>'TRE-RS'!$H$11</f>
        <v>947</v>
      </c>
      <c r="H30" s="20">
        <f>'TRE-RS'!$I$11</f>
        <v>990</v>
      </c>
      <c r="I30" s="21">
        <f t="shared" si="0"/>
        <v>1937</v>
      </c>
    </row>
    <row r="31" spans="1:9" ht="24.75" customHeight="1">
      <c r="A31" s="18" t="s">
        <v>62</v>
      </c>
      <c r="B31" s="19" t="s">
        <v>63</v>
      </c>
      <c r="C31" s="20">
        <f>'TRE-RO'!$D$11</f>
        <v>241</v>
      </c>
      <c r="D31" s="20">
        <f>'TRE-RO'!$E$11</f>
        <v>63</v>
      </c>
      <c r="E31" s="20">
        <f>'TRE-RO'!$F$11</f>
        <v>0</v>
      </c>
      <c r="F31" s="20">
        <f>'TRE-RO'!$G$11</f>
        <v>0</v>
      </c>
      <c r="G31" s="20">
        <f>'TRE-RO'!$H$11</f>
        <v>232</v>
      </c>
      <c r="H31" s="20">
        <f>'TRE-RO'!$I$11</f>
        <v>354</v>
      </c>
      <c r="I31" s="21">
        <f t="shared" si="0"/>
        <v>586</v>
      </c>
    </row>
    <row r="32" spans="1:9" ht="24.75" customHeight="1">
      <c r="A32" s="18" t="s">
        <v>64</v>
      </c>
      <c r="B32" s="19" t="s">
        <v>65</v>
      </c>
      <c r="C32" s="20">
        <f>'TRE-SC'!$D$11</f>
        <v>498</v>
      </c>
      <c r="D32" s="20">
        <f>'TRE-SC'!$E$11</f>
        <v>105</v>
      </c>
      <c r="E32" s="20">
        <f>'TRE-SC'!$F$11</f>
        <v>1</v>
      </c>
      <c r="F32" s="20">
        <f>'TRE-SC'!$G$11</f>
        <v>0</v>
      </c>
      <c r="G32" s="20">
        <f>'TRE-SC'!$H$11</f>
        <v>646</v>
      </c>
      <c r="H32" s="20">
        <f>'TRE-SC'!$I$11</f>
        <v>883</v>
      </c>
      <c r="I32" s="21">
        <f t="shared" si="0"/>
        <v>1529</v>
      </c>
    </row>
    <row r="33" spans="1:9" ht="24.75" customHeight="1">
      <c r="A33" s="18" t="s">
        <v>66</v>
      </c>
      <c r="B33" s="19" t="s">
        <v>67</v>
      </c>
      <c r="C33" s="20">
        <f>'TRE-SP'!$D$11</f>
        <v>2256</v>
      </c>
      <c r="D33" s="20">
        <f>'TRE-SP'!$E$11</f>
        <v>380</v>
      </c>
      <c r="E33" s="20">
        <f>'TRE-SP'!$F$11</f>
        <v>225</v>
      </c>
      <c r="F33" s="20">
        <f>'TRE-SP'!$G$11</f>
        <v>0</v>
      </c>
      <c r="G33" s="20">
        <f>'TRE-SP'!$H$11</f>
        <v>3021</v>
      </c>
      <c r="H33" s="20">
        <f>'TRE-SP'!$I$11</f>
        <v>3443</v>
      </c>
      <c r="I33" s="21">
        <f t="shared" si="0"/>
        <v>6464</v>
      </c>
    </row>
    <row r="34" spans="1:9" ht="24.75" customHeight="1">
      <c r="A34" s="18" t="s">
        <v>68</v>
      </c>
      <c r="B34" s="19" t="s">
        <v>69</v>
      </c>
      <c r="C34" s="20">
        <f>'TRE-SE'!$D$11</f>
        <v>260</v>
      </c>
      <c r="D34" s="20">
        <f>'TRE-SE'!$E$11</f>
        <v>36</v>
      </c>
      <c r="E34" s="20">
        <f>'TRE-SE'!$F$11</f>
        <v>22</v>
      </c>
      <c r="F34" s="20">
        <f>'TRE-SE'!$G$11</f>
        <v>0</v>
      </c>
      <c r="G34" s="20">
        <f>'TRE-SE'!$H$11</f>
        <v>296</v>
      </c>
      <c r="H34" s="20">
        <f>'TRE-SE'!$I$11</f>
        <v>399</v>
      </c>
      <c r="I34" s="21">
        <f t="shared" si="0"/>
        <v>695</v>
      </c>
    </row>
    <row r="35" spans="1:9" ht="24.75" customHeight="1">
      <c r="A35" s="18" t="s">
        <v>70</v>
      </c>
      <c r="B35" s="19" t="s">
        <v>71</v>
      </c>
      <c r="C35" s="20">
        <f>'TRE-TO'!$D$11</f>
        <v>288</v>
      </c>
      <c r="D35" s="20">
        <f>'TRE-TO'!$E$11</f>
        <v>57</v>
      </c>
      <c r="E35" s="20">
        <f>'TRE-TO'!$F$11</f>
        <v>0</v>
      </c>
      <c r="F35" s="20">
        <f>'TRE-TO'!$G$11</f>
        <v>0</v>
      </c>
      <c r="G35" s="20">
        <f>'TRE-TO'!$H$11</f>
        <v>247</v>
      </c>
      <c r="H35" s="20">
        <f>'TRE-TO'!$I$11</f>
        <v>370</v>
      </c>
      <c r="I35" s="21">
        <f t="shared" si="0"/>
        <v>617</v>
      </c>
    </row>
    <row r="36" spans="1:9" ht="24.75" customHeight="1">
      <c r="A36" s="18" t="s">
        <v>72</v>
      </c>
      <c r="B36" s="19" t="s">
        <v>73</v>
      </c>
      <c r="C36" s="20">
        <f>'TRE-RR'!$D$11</f>
        <v>137</v>
      </c>
      <c r="D36" s="20">
        <f>'TRE-RR'!$E$11</f>
        <v>24</v>
      </c>
      <c r="E36" s="20">
        <f>'TRE-RR'!$F$11</f>
        <v>0</v>
      </c>
      <c r="F36" s="20">
        <f>'TRE-RR'!$G$11</f>
        <v>0</v>
      </c>
      <c r="G36" s="20">
        <f>'TRE-RR'!$H$11</f>
        <v>154</v>
      </c>
      <c r="H36" s="20">
        <f>'TRE-RR'!$I$11</f>
        <v>362</v>
      </c>
      <c r="I36" s="21">
        <f t="shared" si="0"/>
        <v>516</v>
      </c>
    </row>
    <row r="37" spans="1:9" ht="24.75" customHeight="1">
      <c r="A37" s="23" t="s">
        <v>74</v>
      </c>
      <c r="B37" s="24" t="s">
        <v>75</v>
      </c>
      <c r="C37" s="25">
        <f>'TRE-AP'!$D$11</f>
        <v>159</v>
      </c>
      <c r="D37" s="25">
        <f>'TRE-AP'!$E$11</f>
        <v>30</v>
      </c>
      <c r="E37" s="25">
        <f>'TRE-AP'!$F$11</f>
        <v>0</v>
      </c>
      <c r="F37" s="25">
        <f>'TRE-AP'!$G$11</f>
        <v>0</v>
      </c>
      <c r="G37" s="25">
        <f>'TRE-AP'!$H$11</f>
        <v>141</v>
      </c>
      <c r="H37" s="25">
        <f>'TRE-AP'!$I$11</f>
        <v>342</v>
      </c>
      <c r="I37" s="26">
        <f t="shared" si="0"/>
        <v>483</v>
      </c>
    </row>
    <row r="38" spans="1:9" ht="24.75" customHeight="1">
      <c r="A38" s="358" t="s">
        <v>19</v>
      </c>
      <c r="B38" s="359"/>
      <c r="C38" s="27">
        <f t="shared" ref="C38:I38" si="1">SUM(C10:C37)</f>
        <v>17112</v>
      </c>
      <c r="D38" s="27">
        <f t="shared" si="1"/>
        <v>3301</v>
      </c>
      <c r="E38" s="27">
        <f t="shared" si="1"/>
        <v>1003</v>
      </c>
      <c r="F38" s="27">
        <f t="shared" si="1"/>
        <v>0</v>
      </c>
      <c r="G38" s="27">
        <f t="shared" si="1"/>
        <v>19912</v>
      </c>
      <c r="H38" s="27">
        <f t="shared" si="1"/>
        <v>26980</v>
      </c>
      <c r="I38" s="28">
        <f t="shared" si="1"/>
        <v>46892</v>
      </c>
    </row>
    <row r="39" spans="1:9" s="29" customFormat="1" ht="19.5" customHeight="1">
      <c r="A39" s="30" t="s">
        <v>76</v>
      </c>
      <c r="B39" s="31"/>
      <c r="C39" s="31"/>
      <c r="D39" s="31"/>
      <c r="E39" s="31"/>
      <c r="F39" s="31"/>
      <c r="G39" s="31"/>
    </row>
    <row r="40" spans="1:9" s="29" customFormat="1" ht="19.5" customHeight="1">
      <c r="A40" s="356" t="s">
        <v>118</v>
      </c>
      <c r="B40" s="357"/>
      <c r="C40" s="357"/>
      <c r="D40" s="357"/>
      <c r="E40" s="357"/>
      <c r="F40" s="357"/>
      <c r="G40" s="357"/>
      <c r="H40" s="357"/>
      <c r="I40" s="357"/>
    </row>
  </sheetData>
  <mergeCells count="12">
    <mergeCell ref="A40:I40"/>
    <mergeCell ref="A38:B38"/>
    <mergeCell ref="A5:I5"/>
    <mergeCell ref="C7:I7"/>
    <mergeCell ref="C8:C9"/>
    <mergeCell ref="D8:D9"/>
    <mergeCell ref="E8:E9"/>
    <mergeCell ref="G8:I8"/>
    <mergeCell ref="F8:F9"/>
    <mergeCell ref="A8:A9"/>
    <mergeCell ref="B8:B9"/>
    <mergeCell ref="A7:B7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50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0" t="s">
        <v>99</v>
      </c>
      <c r="D4" s="106" t="s">
        <v>100</v>
      </c>
      <c r="E4" s="6"/>
      <c r="F4" s="6"/>
      <c r="G4" s="6"/>
      <c r="H4" s="6"/>
      <c r="I4" s="6"/>
      <c r="J4" s="6"/>
    </row>
    <row r="5" spans="1:10" ht="39.75" customHeight="1">
      <c r="A5" s="4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9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9"/>
      <c r="B10" s="367"/>
      <c r="C10" s="364"/>
      <c r="D10" s="364"/>
      <c r="E10" s="364"/>
      <c r="F10" s="364"/>
      <c r="G10" s="364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2" t="s">
        <v>30</v>
      </c>
      <c r="C11" s="92" t="s">
        <v>31</v>
      </c>
      <c r="D11" s="107">
        <v>758</v>
      </c>
      <c r="E11" s="107">
        <v>114</v>
      </c>
      <c r="F11" s="107">
        <v>17</v>
      </c>
      <c r="G11" s="94">
        <v>0</v>
      </c>
      <c r="H11" s="107">
        <v>714</v>
      </c>
      <c r="I11" s="107">
        <v>789</v>
      </c>
      <c r="J11" s="95">
        <f>H11+I11</f>
        <v>1503</v>
      </c>
    </row>
    <row r="12" spans="1:10" ht="34.5" customHeight="1">
      <c r="A12" s="29"/>
      <c r="B12" s="386" t="s">
        <v>19</v>
      </c>
      <c r="C12" s="387"/>
      <c r="D12" s="97">
        <f t="shared" ref="D12:J12" si="0">SUM(D11:D11)</f>
        <v>758</v>
      </c>
      <c r="E12" s="97">
        <f t="shared" si="0"/>
        <v>114</v>
      </c>
      <c r="F12" s="97">
        <f t="shared" si="0"/>
        <v>17</v>
      </c>
      <c r="G12" s="97">
        <f t="shared" si="0"/>
        <v>0</v>
      </c>
      <c r="H12" s="97">
        <f t="shared" si="0"/>
        <v>714</v>
      </c>
      <c r="I12" s="97">
        <f t="shared" si="0"/>
        <v>789</v>
      </c>
      <c r="J12" s="98">
        <f t="shared" si="0"/>
        <v>1503</v>
      </c>
    </row>
    <row r="13" spans="1:10" ht="30" customHeight="1">
      <c r="A13" s="29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9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9"/>
      <c r="B15" s="358" t="s">
        <v>102</v>
      </c>
      <c r="C15" s="359"/>
      <c r="D15" s="96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9"/>
      <c r="B16" s="391" t="s">
        <v>79</v>
      </c>
      <c r="C16" s="392"/>
      <c r="D16" s="99">
        <v>1182.74</v>
      </c>
      <c r="E16" s="100"/>
      <c r="F16" s="101" t="s">
        <v>115</v>
      </c>
      <c r="G16" s="101"/>
      <c r="H16" s="101"/>
      <c r="I16" s="101"/>
      <c r="J16" s="101"/>
    </row>
    <row r="17" spans="1:10" ht="34.5" customHeight="1">
      <c r="A17" s="29"/>
      <c r="B17" s="391" t="s">
        <v>80</v>
      </c>
      <c r="C17" s="392"/>
      <c r="D17" s="99">
        <v>935.22</v>
      </c>
      <c r="E17" s="100"/>
      <c r="F17" s="101" t="s">
        <v>116</v>
      </c>
      <c r="G17" s="101"/>
      <c r="H17" s="101"/>
      <c r="I17" s="101"/>
      <c r="J17" s="101"/>
    </row>
    <row r="18" spans="1:10" ht="34.5" customHeight="1">
      <c r="A18" s="29"/>
      <c r="B18" s="391" t="s">
        <v>117</v>
      </c>
      <c r="C18" s="392"/>
      <c r="D18" s="341">
        <f>'UO_MEDIA_BEN-AT'!$E$17</f>
        <v>195.76</v>
      </c>
      <c r="E18" s="100"/>
      <c r="F18" s="101" t="s">
        <v>108</v>
      </c>
      <c r="G18" s="101"/>
      <c r="H18" s="101"/>
      <c r="I18" s="101"/>
      <c r="J18" s="101"/>
    </row>
    <row r="19" spans="1:10" ht="34.5" customHeight="1">
      <c r="A19" s="29"/>
      <c r="B19" s="391" t="s">
        <v>82</v>
      </c>
      <c r="C19" s="392"/>
      <c r="D19" s="99" t="s">
        <v>109</v>
      </c>
      <c r="E19" s="100"/>
      <c r="F19" s="101" t="s">
        <v>110</v>
      </c>
      <c r="G19" s="101"/>
      <c r="H19" s="101"/>
      <c r="I19" s="101"/>
      <c r="J19" s="101"/>
    </row>
    <row r="20" spans="1:10" ht="34.5" customHeight="1">
      <c r="A20" s="29"/>
      <c r="B20" s="391" t="s">
        <v>111</v>
      </c>
      <c r="C20" s="392"/>
      <c r="D20" s="99">
        <v>586.91999999999996</v>
      </c>
      <c r="E20" s="100"/>
      <c r="F20" s="101" t="s">
        <v>108</v>
      </c>
      <c r="G20" s="101"/>
      <c r="H20" s="101"/>
      <c r="I20" s="101"/>
      <c r="J20" s="101"/>
    </row>
    <row r="21" spans="1:10" ht="19.5" customHeight="1">
      <c r="A21" s="29"/>
      <c r="B21" s="102" t="s">
        <v>112</v>
      </c>
      <c r="C21" s="103"/>
      <c r="D21" s="103"/>
      <c r="E21" s="104"/>
      <c r="F21" s="104"/>
      <c r="G21" s="104"/>
      <c r="H21" s="104"/>
      <c r="I21" s="104"/>
      <c r="J21" s="104"/>
    </row>
    <row r="22" spans="1:10" ht="33.75" customHeight="1">
      <c r="A22" s="29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0" t="s">
        <v>99</v>
      </c>
      <c r="D4" s="106" t="s">
        <v>100</v>
      </c>
      <c r="E4" s="6"/>
      <c r="F4" s="6"/>
      <c r="G4" s="6"/>
      <c r="H4" s="6"/>
      <c r="I4" s="6"/>
      <c r="J4" s="6"/>
    </row>
    <row r="5" spans="1:10" ht="39.75" customHeight="1">
      <c r="A5" s="4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9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9"/>
      <c r="B10" s="367"/>
      <c r="C10" s="364"/>
      <c r="D10" s="364"/>
      <c r="E10" s="364"/>
      <c r="F10" s="364"/>
      <c r="G10" s="364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2" t="s">
        <v>32</v>
      </c>
      <c r="C11" s="92" t="s">
        <v>33</v>
      </c>
      <c r="D11" s="107">
        <v>300</v>
      </c>
      <c r="E11" s="107">
        <v>69</v>
      </c>
      <c r="F11" s="107">
        <v>4</v>
      </c>
      <c r="G11" s="94">
        <v>0</v>
      </c>
      <c r="H11" s="107">
        <v>244</v>
      </c>
      <c r="I11" s="107">
        <v>365</v>
      </c>
      <c r="J11" s="95">
        <f>H11+I11</f>
        <v>609</v>
      </c>
    </row>
    <row r="12" spans="1:10" ht="34.5" customHeight="1">
      <c r="A12" s="29"/>
      <c r="B12" s="386" t="s">
        <v>19</v>
      </c>
      <c r="C12" s="387"/>
      <c r="D12" s="97">
        <f t="shared" ref="D12:J12" si="0">SUM(D11:D11)</f>
        <v>300</v>
      </c>
      <c r="E12" s="97">
        <f t="shared" si="0"/>
        <v>69</v>
      </c>
      <c r="F12" s="97">
        <f t="shared" si="0"/>
        <v>4</v>
      </c>
      <c r="G12" s="97">
        <f t="shared" si="0"/>
        <v>0</v>
      </c>
      <c r="H12" s="97">
        <f t="shared" si="0"/>
        <v>244</v>
      </c>
      <c r="I12" s="97">
        <f t="shared" si="0"/>
        <v>365</v>
      </c>
      <c r="J12" s="98">
        <f t="shared" si="0"/>
        <v>609</v>
      </c>
    </row>
    <row r="13" spans="1:10" ht="30" customHeight="1">
      <c r="A13" s="29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9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9"/>
      <c r="B15" s="358" t="s">
        <v>102</v>
      </c>
      <c r="C15" s="359"/>
      <c r="D15" s="96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9"/>
      <c r="B16" s="391" t="s">
        <v>79</v>
      </c>
      <c r="C16" s="392"/>
      <c r="D16" s="99">
        <v>1182.74</v>
      </c>
      <c r="E16" s="100"/>
      <c r="F16" s="101" t="s">
        <v>115</v>
      </c>
      <c r="G16" s="101"/>
      <c r="H16" s="101"/>
      <c r="I16" s="101"/>
      <c r="J16" s="101"/>
    </row>
    <row r="17" spans="1:10" ht="34.5" customHeight="1">
      <c r="A17" s="29"/>
      <c r="B17" s="391" t="s">
        <v>80</v>
      </c>
      <c r="C17" s="392"/>
      <c r="D17" s="99">
        <v>935.22</v>
      </c>
      <c r="E17" s="100"/>
      <c r="F17" s="101" t="s">
        <v>116</v>
      </c>
      <c r="G17" s="101"/>
      <c r="H17" s="101"/>
      <c r="I17" s="101"/>
      <c r="J17" s="101"/>
    </row>
    <row r="18" spans="1:10" ht="34.5" customHeight="1">
      <c r="A18" s="29"/>
      <c r="B18" s="391" t="s">
        <v>117</v>
      </c>
      <c r="C18" s="392"/>
      <c r="D18" s="341">
        <f>'UO_MEDIA_BEN-AT'!$E$18</f>
        <v>153.31</v>
      </c>
      <c r="E18" s="100"/>
      <c r="F18" s="101" t="s">
        <v>108</v>
      </c>
      <c r="G18" s="101"/>
      <c r="H18" s="101"/>
      <c r="I18" s="101"/>
      <c r="J18" s="101"/>
    </row>
    <row r="19" spans="1:10" ht="34.5" customHeight="1">
      <c r="A19" s="29"/>
      <c r="B19" s="391" t="s">
        <v>82</v>
      </c>
      <c r="C19" s="392"/>
      <c r="D19" s="99" t="s">
        <v>109</v>
      </c>
      <c r="E19" s="100"/>
      <c r="F19" s="101" t="s">
        <v>110</v>
      </c>
      <c r="G19" s="101"/>
      <c r="H19" s="101"/>
      <c r="I19" s="101"/>
      <c r="J19" s="101"/>
    </row>
    <row r="20" spans="1:10" ht="34.5" customHeight="1">
      <c r="A20" s="29"/>
      <c r="B20" s="391" t="s">
        <v>111</v>
      </c>
      <c r="C20" s="392"/>
      <c r="D20" s="99">
        <v>586.91999999999996</v>
      </c>
      <c r="E20" s="100"/>
      <c r="F20" s="101" t="s">
        <v>108</v>
      </c>
      <c r="G20" s="101"/>
      <c r="H20" s="101"/>
      <c r="I20" s="101"/>
      <c r="J20" s="101"/>
    </row>
    <row r="21" spans="1:10" ht="19.5" customHeight="1">
      <c r="A21" s="29"/>
      <c r="B21" s="102" t="s">
        <v>112</v>
      </c>
      <c r="C21" s="103"/>
      <c r="D21" s="103"/>
      <c r="E21" s="104"/>
      <c r="F21" s="104"/>
      <c r="G21" s="104"/>
      <c r="H21" s="104"/>
      <c r="I21" s="104"/>
      <c r="J21" s="104"/>
    </row>
    <row r="22" spans="1:10" ht="33.75" customHeight="1">
      <c r="A22" s="29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0" t="s">
        <v>99</v>
      </c>
      <c r="D4" s="106" t="s">
        <v>100</v>
      </c>
      <c r="E4" s="6"/>
      <c r="F4" s="6"/>
      <c r="G4" s="6"/>
      <c r="H4" s="6"/>
      <c r="I4" s="6"/>
      <c r="J4" s="6"/>
    </row>
    <row r="5" spans="1:10" ht="39.75" customHeight="1">
      <c r="A5" s="4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9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9"/>
      <c r="B10" s="367"/>
      <c r="C10" s="364"/>
      <c r="D10" s="364"/>
      <c r="E10" s="364"/>
      <c r="F10" s="364"/>
      <c r="G10" s="364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2" t="s">
        <v>34</v>
      </c>
      <c r="C11" s="92" t="s">
        <v>35</v>
      </c>
      <c r="D11" s="107">
        <v>335</v>
      </c>
      <c r="E11" s="107">
        <v>69</v>
      </c>
      <c r="F11" s="107">
        <v>2</v>
      </c>
      <c r="G11" s="94">
        <v>0</v>
      </c>
      <c r="H11" s="107">
        <v>366</v>
      </c>
      <c r="I11" s="107">
        <v>366</v>
      </c>
      <c r="J11" s="95">
        <f>H11+I11</f>
        <v>732</v>
      </c>
    </row>
    <row r="12" spans="1:10" ht="34.5" customHeight="1">
      <c r="A12" s="29"/>
      <c r="B12" s="386" t="s">
        <v>19</v>
      </c>
      <c r="C12" s="387"/>
      <c r="D12" s="97">
        <f t="shared" ref="D12:J12" si="0">SUM(D11:D11)</f>
        <v>335</v>
      </c>
      <c r="E12" s="97">
        <f t="shared" si="0"/>
        <v>69</v>
      </c>
      <c r="F12" s="97">
        <f t="shared" si="0"/>
        <v>2</v>
      </c>
      <c r="G12" s="97">
        <f t="shared" si="0"/>
        <v>0</v>
      </c>
      <c r="H12" s="97">
        <f t="shared" si="0"/>
        <v>366</v>
      </c>
      <c r="I12" s="97">
        <f t="shared" si="0"/>
        <v>366</v>
      </c>
      <c r="J12" s="98">
        <f t="shared" si="0"/>
        <v>732</v>
      </c>
    </row>
    <row r="13" spans="1:10" ht="30" customHeight="1">
      <c r="A13" s="29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9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9"/>
      <c r="B15" s="358" t="s">
        <v>102</v>
      </c>
      <c r="C15" s="359"/>
      <c r="D15" s="96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9"/>
      <c r="B16" s="391" t="s">
        <v>79</v>
      </c>
      <c r="C16" s="392"/>
      <c r="D16" s="99">
        <v>1182.74</v>
      </c>
      <c r="E16" s="100"/>
      <c r="F16" s="101" t="s">
        <v>115</v>
      </c>
      <c r="G16" s="101"/>
      <c r="H16" s="101"/>
      <c r="I16" s="101"/>
      <c r="J16" s="101"/>
    </row>
    <row r="17" spans="1:10" ht="34.5" customHeight="1">
      <c r="A17" s="29"/>
      <c r="B17" s="391" t="s">
        <v>80</v>
      </c>
      <c r="C17" s="392"/>
      <c r="D17" s="99">
        <v>935.22</v>
      </c>
      <c r="E17" s="100"/>
      <c r="F17" s="101" t="s">
        <v>116</v>
      </c>
      <c r="G17" s="101"/>
      <c r="H17" s="101"/>
      <c r="I17" s="101"/>
      <c r="J17" s="101"/>
    </row>
    <row r="18" spans="1:10" ht="34.5" customHeight="1">
      <c r="A18" s="29"/>
      <c r="B18" s="391" t="s">
        <v>117</v>
      </c>
      <c r="C18" s="392"/>
      <c r="D18" s="341">
        <f>'UO_MEDIA_BEN-AT'!$E$19</f>
        <v>183.86</v>
      </c>
      <c r="E18" s="100"/>
      <c r="F18" s="101" t="s">
        <v>108</v>
      </c>
      <c r="G18" s="101"/>
      <c r="H18" s="101"/>
      <c r="I18" s="101"/>
      <c r="J18" s="101"/>
    </row>
    <row r="19" spans="1:10" ht="34.5" customHeight="1">
      <c r="A19" s="29"/>
      <c r="B19" s="391" t="s">
        <v>82</v>
      </c>
      <c r="C19" s="392"/>
      <c r="D19" s="99" t="s">
        <v>109</v>
      </c>
      <c r="E19" s="100"/>
      <c r="F19" s="101" t="s">
        <v>110</v>
      </c>
      <c r="G19" s="101"/>
      <c r="H19" s="101"/>
      <c r="I19" s="101"/>
      <c r="J19" s="101"/>
    </row>
    <row r="20" spans="1:10" ht="34.5" customHeight="1">
      <c r="A20" s="29"/>
      <c r="B20" s="391" t="s">
        <v>111</v>
      </c>
      <c r="C20" s="392"/>
      <c r="D20" s="99">
        <v>586.91999999999996</v>
      </c>
      <c r="E20" s="100"/>
      <c r="F20" s="101" t="s">
        <v>108</v>
      </c>
      <c r="G20" s="101"/>
      <c r="H20" s="101"/>
      <c r="I20" s="101"/>
      <c r="J20" s="101"/>
    </row>
    <row r="21" spans="1:10" ht="19.5" customHeight="1">
      <c r="A21" s="29"/>
      <c r="B21" s="102" t="s">
        <v>112</v>
      </c>
      <c r="C21" s="103"/>
      <c r="D21" s="103"/>
      <c r="E21" s="104"/>
      <c r="F21" s="104"/>
      <c r="G21" s="104"/>
      <c r="H21" s="104"/>
      <c r="I21" s="104"/>
      <c r="J21" s="104"/>
    </row>
    <row r="22" spans="1:10" ht="33.75" customHeight="1">
      <c r="A22" s="29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0" t="s">
        <v>99</v>
      </c>
      <c r="D4" s="106" t="s">
        <v>100</v>
      </c>
      <c r="E4" s="6"/>
      <c r="F4" s="6"/>
      <c r="G4" s="6"/>
      <c r="H4" s="6"/>
      <c r="I4" s="6"/>
      <c r="J4" s="6"/>
    </row>
    <row r="5" spans="1:10" ht="39.75" customHeight="1">
      <c r="A5" s="4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9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9"/>
      <c r="B10" s="367"/>
      <c r="C10" s="364"/>
      <c r="D10" s="364"/>
      <c r="E10" s="364"/>
      <c r="F10" s="364"/>
      <c r="G10" s="364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2" t="s">
        <v>36</v>
      </c>
      <c r="C11" s="92" t="s">
        <v>37</v>
      </c>
      <c r="D11" s="107">
        <v>526</v>
      </c>
      <c r="E11" s="107">
        <v>99</v>
      </c>
      <c r="F11" s="107">
        <v>12</v>
      </c>
      <c r="G11" s="94">
        <v>0</v>
      </c>
      <c r="H11" s="107">
        <v>563</v>
      </c>
      <c r="I11" s="107">
        <v>900</v>
      </c>
      <c r="J11" s="95">
        <f>H11+I11</f>
        <v>1463</v>
      </c>
    </row>
    <row r="12" spans="1:10" ht="34.5" customHeight="1">
      <c r="A12" s="29"/>
      <c r="B12" s="386" t="s">
        <v>19</v>
      </c>
      <c r="C12" s="387"/>
      <c r="D12" s="97">
        <f t="shared" ref="D12:J12" si="0">SUM(D11:D11)</f>
        <v>526</v>
      </c>
      <c r="E12" s="97">
        <f t="shared" si="0"/>
        <v>99</v>
      </c>
      <c r="F12" s="97">
        <f t="shared" si="0"/>
        <v>12</v>
      </c>
      <c r="G12" s="97">
        <f t="shared" si="0"/>
        <v>0</v>
      </c>
      <c r="H12" s="97">
        <f t="shared" si="0"/>
        <v>563</v>
      </c>
      <c r="I12" s="97">
        <f t="shared" si="0"/>
        <v>900</v>
      </c>
      <c r="J12" s="98">
        <f t="shared" si="0"/>
        <v>1463</v>
      </c>
    </row>
    <row r="13" spans="1:10" ht="30" customHeight="1">
      <c r="A13" s="29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9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9"/>
      <c r="B15" s="358" t="s">
        <v>102</v>
      </c>
      <c r="C15" s="359"/>
      <c r="D15" s="96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9"/>
      <c r="B16" s="391" t="s">
        <v>79</v>
      </c>
      <c r="C16" s="392"/>
      <c r="D16" s="99">
        <v>1182.74</v>
      </c>
      <c r="E16" s="100"/>
      <c r="F16" s="101" t="s">
        <v>115</v>
      </c>
      <c r="G16" s="101"/>
      <c r="H16" s="101"/>
      <c r="I16" s="101"/>
      <c r="J16" s="101"/>
    </row>
    <row r="17" spans="1:10" ht="34.5" customHeight="1">
      <c r="A17" s="29"/>
      <c r="B17" s="391" t="s">
        <v>80</v>
      </c>
      <c r="C17" s="392"/>
      <c r="D17" s="99">
        <v>935.22</v>
      </c>
      <c r="E17" s="100"/>
      <c r="F17" s="101" t="s">
        <v>116</v>
      </c>
      <c r="G17" s="101"/>
      <c r="H17" s="101"/>
      <c r="I17" s="101"/>
      <c r="J17" s="101"/>
    </row>
    <row r="18" spans="1:10" ht="34.5" customHeight="1">
      <c r="A18" s="29"/>
      <c r="B18" s="391" t="s">
        <v>117</v>
      </c>
      <c r="C18" s="392"/>
      <c r="D18" s="341">
        <f>'UO_MEDIA_BEN-AT'!$E$20</f>
        <v>371.5</v>
      </c>
      <c r="E18" s="100"/>
      <c r="F18" s="101" t="s">
        <v>108</v>
      </c>
      <c r="G18" s="101"/>
      <c r="H18" s="101"/>
      <c r="I18" s="101"/>
      <c r="J18" s="101"/>
    </row>
    <row r="19" spans="1:10" ht="34.5" customHeight="1">
      <c r="A19" s="29"/>
      <c r="B19" s="391" t="s">
        <v>82</v>
      </c>
      <c r="C19" s="392"/>
      <c r="D19" s="99" t="s">
        <v>109</v>
      </c>
      <c r="E19" s="100"/>
      <c r="F19" s="101" t="s">
        <v>110</v>
      </c>
      <c r="G19" s="101"/>
      <c r="H19" s="101"/>
      <c r="I19" s="101"/>
      <c r="J19" s="101"/>
    </row>
    <row r="20" spans="1:10" ht="34.5" customHeight="1">
      <c r="A20" s="29"/>
      <c r="B20" s="391" t="s">
        <v>111</v>
      </c>
      <c r="C20" s="392"/>
      <c r="D20" s="99">
        <v>586.91999999999996</v>
      </c>
      <c r="E20" s="100"/>
      <c r="F20" s="101" t="s">
        <v>108</v>
      </c>
      <c r="G20" s="101"/>
      <c r="H20" s="101"/>
      <c r="I20" s="101"/>
      <c r="J20" s="101"/>
    </row>
    <row r="21" spans="1:10" ht="19.5" customHeight="1">
      <c r="A21" s="29"/>
      <c r="B21" s="102" t="s">
        <v>112</v>
      </c>
      <c r="C21" s="103"/>
      <c r="D21" s="103"/>
      <c r="E21" s="104"/>
      <c r="F21" s="104"/>
      <c r="G21" s="104"/>
      <c r="H21" s="104"/>
      <c r="I21" s="104"/>
      <c r="J21" s="104"/>
    </row>
    <row r="22" spans="1:10" ht="33.75" customHeight="1">
      <c r="A22" s="29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0" t="s">
        <v>99</v>
      </c>
      <c r="D4" s="106" t="s">
        <v>100</v>
      </c>
      <c r="E4" s="6"/>
      <c r="F4" s="6"/>
      <c r="G4" s="6"/>
      <c r="H4" s="6"/>
      <c r="I4" s="6"/>
      <c r="J4" s="6"/>
    </row>
    <row r="5" spans="1:10" ht="39.75" customHeight="1">
      <c r="A5" s="4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9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9"/>
      <c r="B10" s="367"/>
      <c r="C10" s="364"/>
      <c r="D10" s="364"/>
      <c r="E10" s="364"/>
      <c r="F10" s="364"/>
      <c r="G10" s="364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2" t="s">
        <v>38</v>
      </c>
      <c r="C11" s="92" t="s">
        <v>39</v>
      </c>
      <c r="D11" s="107">
        <v>561</v>
      </c>
      <c r="E11" s="107">
        <v>145</v>
      </c>
      <c r="F11" s="107">
        <v>7</v>
      </c>
      <c r="G11" s="94">
        <v>0</v>
      </c>
      <c r="H11" s="107">
        <v>606</v>
      </c>
      <c r="I11" s="107">
        <v>1035</v>
      </c>
      <c r="J11" s="95">
        <f>H11+I11</f>
        <v>1641</v>
      </c>
    </row>
    <row r="12" spans="1:10" ht="34.5" customHeight="1">
      <c r="A12" s="29"/>
      <c r="B12" s="386" t="s">
        <v>19</v>
      </c>
      <c r="C12" s="387"/>
      <c r="D12" s="97">
        <f t="shared" ref="D12:J12" si="0">SUM(D11:D11)</f>
        <v>561</v>
      </c>
      <c r="E12" s="97">
        <f t="shared" si="0"/>
        <v>145</v>
      </c>
      <c r="F12" s="97">
        <f t="shared" si="0"/>
        <v>7</v>
      </c>
      <c r="G12" s="97">
        <f t="shared" si="0"/>
        <v>0</v>
      </c>
      <c r="H12" s="97">
        <f t="shared" si="0"/>
        <v>606</v>
      </c>
      <c r="I12" s="97">
        <f t="shared" si="0"/>
        <v>1035</v>
      </c>
      <c r="J12" s="98">
        <f t="shared" si="0"/>
        <v>1641</v>
      </c>
    </row>
    <row r="13" spans="1:10" ht="30" customHeight="1">
      <c r="A13" s="29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9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9"/>
      <c r="B15" s="358" t="s">
        <v>102</v>
      </c>
      <c r="C15" s="359"/>
      <c r="D15" s="96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9"/>
      <c r="B16" s="391" t="s">
        <v>79</v>
      </c>
      <c r="C16" s="392"/>
      <c r="D16" s="99">
        <v>1182.74</v>
      </c>
      <c r="E16" s="100"/>
      <c r="F16" s="101" t="s">
        <v>115</v>
      </c>
      <c r="G16" s="101"/>
      <c r="H16" s="101"/>
      <c r="I16" s="101"/>
      <c r="J16" s="101"/>
    </row>
    <row r="17" spans="1:10" ht="34.5" customHeight="1">
      <c r="A17" s="29"/>
      <c r="B17" s="391" t="s">
        <v>80</v>
      </c>
      <c r="C17" s="392"/>
      <c r="D17" s="99">
        <v>935.22</v>
      </c>
      <c r="E17" s="100"/>
      <c r="F17" s="101" t="s">
        <v>116</v>
      </c>
      <c r="G17" s="101"/>
      <c r="H17" s="101"/>
      <c r="I17" s="101"/>
      <c r="J17" s="101"/>
    </row>
    <row r="18" spans="1:10" ht="34.5" customHeight="1">
      <c r="A18" s="29"/>
      <c r="B18" s="391" t="s">
        <v>117</v>
      </c>
      <c r="C18" s="392"/>
      <c r="D18" s="341">
        <f>'UO_MEDIA_BEN-AT'!$E$21</f>
        <v>421.76</v>
      </c>
      <c r="E18" s="100"/>
      <c r="F18" s="101" t="s">
        <v>108</v>
      </c>
      <c r="G18" s="101"/>
      <c r="H18" s="101"/>
      <c r="I18" s="101"/>
      <c r="J18" s="101"/>
    </row>
    <row r="19" spans="1:10" ht="34.5" customHeight="1">
      <c r="A19" s="29"/>
      <c r="B19" s="391" t="s">
        <v>82</v>
      </c>
      <c r="C19" s="392"/>
      <c r="D19" s="99" t="s">
        <v>109</v>
      </c>
      <c r="E19" s="100"/>
      <c r="F19" s="101" t="s">
        <v>110</v>
      </c>
      <c r="G19" s="101"/>
      <c r="H19" s="101"/>
      <c r="I19" s="101"/>
      <c r="J19" s="101"/>
    </row>
    <row r="20" spans="1:10" ht="34.5" customHeight="1">
      <c r="A20" s="29"/>
      <c r="B20" s="391" t="s">
        <v>111</v>
      </c>
      <c r="C20" s="392"/>
      <c r="D20" s="99">
        <v>586.91999999999996</v>
      </c>
      <c r="E20" s="100"/>
      <c r="F20" s="101" t="s">
        <v>108</v>
      </c>
      <c r="G20" s="101"/>
      <c r="H20" s="101"/>
      <c r="I20" s="101"/>
      <c r="J20" s="101"/>
    </row>
    <row r="21" spans="1:10" ht="19.5" customHeight="1">
      <c r="A21" s="29"/>
      <c r="B21" s="102" t="s">
        <v>112</v>
      </c>
      <c r="C21" s="103"/>
      <c r="D21" s="103"/>
      <c r="E21" s="104"/>
      <c r="F21" s="104"/>
      <c r="G21" s="104"/>
      <c r="H21" s="104"/>
      <c r="I21" s="104"/>
      <c r="J21" s="104"/>
    </row>
    <row r="22" spans="1:10" ht="33.75" customHeight="1">
      <c r="A22" s="29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0" t="s">
        <v>99</v>
      </c>
      <c r="D4" s="106" t="s">
        <v>100</v>
      </c>
      <c r="E4" s="6"/>
      <c r="F4" s="6"/>
      <c r="G4" s="6"/>
      <c r="H4" s="6"/>
      <c r="I4" s="6"/>
      <c r="J4" s="6"/>
    </row>
    <row r="5" spans="1:10" ht="39.75" customHeight="1">
      <c r="A5" s="4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9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9"/>
      <c r="B10" s="367"/>
      <c r="C10" s="364"/>
      <c r="D10" s="364"/>
      <c r="E10" s="364"/>
      <c r="F10" s="364"/>
      <c r="G10" s="364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2" t="s">
        <v>40</v>
      </c>
      <c r="C11" s="92" t="s">
        <v>41</v>
      </c>
      <c r="D11" s="107">
        <v>326</v>
      </c>
      <c r="E11" s="107">
        <v>65</v>
      </c>
      <c r="F11" s="107">
        <v>0</v>
      </c>
      <c r="G11" s="94">
        <v>0</v>
      </c>
      <c r="H11" s="107">
        <v>344</v>
      </c>
      <c r="I11" s="107">
        <v>578</v>
      </c>
      <c r="J11" s="95">
        <f>H11+I11</f>
        <v>922</v>
      </c>
    </row>
    <row r="12" spans="1:10" ht="34.5" customHeight="1">
      <c r="A12" s="29"/>
      <c r="B12" s="386" t="s">
        <v>19</v>
      </c>
      <c r="C12" s="387"/>
      <c r="D12" s="97">
        <f t="shared" ref="D12:J12" si="0">SUM(D11:D11)</f>
        <v>326</v>
      </c>
      <c r="E12" s="97">
        <f t="shared" si="0"/>
        <v>65</v>
      </c>
      <c r="F12" s="97">
        <f t="shared" si="0"/>
        <v>0</v>
      </c>
      <c r="G12" s="97">
        <f t="shared" si="0"/>
        <v>0</v>
      </c>
      <c r="H12" s="97">
        <f t="shared" si="0"/>
        <v>344</v>
      </c>
      <c r="I12" s="97">
        <f t="shared" si="0"/>
        <v>578</v>
      </c>
      <c r="J12" s="98">
        <f t="shared" si="0"/>
        <v>922</v>
      </c>
    </row>
    <row r="13" spans="1:10" ht="30" customHeight="1">
      <c r="A13" s="29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9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9"/>
      <c r="B15" s="358" t="s">
        <v>102</v>
      </c>
      <c r="C15" s="359"/>
      <c r="D15" s="96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9"/>
      <c r="B16" s="391" t="s">
        <v>79</v>
      </c>
      <c r="C16" s="392"/>
      <c r="D16" s="99">
        <v>1182.74</v>
      </c>
      <c r="E16" s="100"/>
      <c r="F16" s="101" t="s">
        <v>115</v>
      </c>
      <c r="G16" s="101"/>
      <c r="H16" s="101"/>
      <c r="I16" s="101"/>
      <c r="J16" s="101"/>
    </row>
    <row r="17" spans="1:10" ht="34.5" customHeight="1">
      <c r="A17" s="29"/>
      <c r="B17" s="391" t="s">
        <v>80</v>
      </c>
      <c r="C17" s="392"/>
      <c r="D17" s="99">
        <v>935.22</v>
      </c>
      <c r="E17" s="100"/>
      <c r="F17" s="101" t="s">
        <v>116</v>
      </c>
      <c r="G17" s="101"/>
      <c r="H17" s="101"/>
      <c r="I17" s="101"/>
      <c r="J17" s="101"/>
    </row>
    <row r="18" spans="1:10" ht="34.5" customHeight="1">
      <c r="A18" s="29"/>
      <c r="B18" s="391" t="s">
        <v>117</v>
      </c>
      <c r="C18" s="392"/>
      <c r="D18" s="341">
        <f>'UO_MEDIA_BEN-AT'!$E$22</f>
        <v>0</v>
      </c>
      <c r="E18" s="100"/>
      <c r="F18" s="101" t="s">
        <v>108</v>
      </c>
      <c r="G18" s="101"/>
      <c r="H18" s="101"/>
      <c r="I18" s="101"/>
      <c r="J18" s="101"/>
    </row>
    <row r="19" spans="1:10" ht="34.5" customHeight="1">
      <c r="A19" s="29"/>
      <c r="B19" s="391" t="s">
        <v>82</v>
      </c>
      <c r="C19" s="392"/>
      <c r="D19" s="99" t="s">
        <v>109</v>
      </c>
      <c r="E19" s="100"/>
      <c r="F19" s="101" t="s">
        <v>110</v>
      </c>
      <c r="G19" s="101"/>
      <c r="H19" s="101"/>
      <c r="I19" s="101"/>
      <c r="J19" s="101"/>
    </row>
    <row r="20" spans="1:10" ht="34.5" customHeight="1">
      <c r="A20" s="29"/>
      <c r="B20" s="391" t="s">
        <v>111</v>
      </c>
      <c r="C20" s="392"/>
      <c r="D20" s="99">
        <v>586.91999999999996</v>
      </c>
      <c r="E20" s="100"/>
      <c r="F20" s="101" t="s">
        <v>108</v>
      </c>
      <c r="G20" s="101"/>
      <c r="H20" s="101"/>
      <c r="I20" s="101"/>
      <c r="J20" s="101"/>
    </row>
    <row r="21" spans="1:10" ht="19.5" customHeight="1">
      <c r="A21" s="29"/>
      <c r="B21" s="102" t="s">
        <v>112</v>
      </c>
      <c r="C21" s="103"/>
      <c r="D21" s="103"/>
      <c r="E21" s="104"/>
      <c r="F21" s="104"/>
      <c r="G21" s="104"/>
      <c r="H21" s="104"/>
      <c r="I21" s="104"/>
      <c r="J21" s="104"/>
    </row>
    <row r="22" spans="1:10" ht="33.75" customHeight="1">
      <c r="A22" s="29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0" t="s">
        <v>99</v>
      </c>
      <c r="D4" s="106" t="s">
        <v>100</v>
      </c>
      <c r="E4" s="6"/>
      <c r="F4" s="6"/>
      <c r="G4" s="6"/>
      <c r="H4" s="6"/>
      <c r="I4" s="6"/>
      <c r="J4" s="6"/>
    </row>
    <row r="5" spans="1:10" ht="39.75" customHeight="1">
      <c r="A5" s="4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9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9"/>
      <c r="B10" s="367"/>
      <c r="C10" s="364"/>
      <c r="D10" s="364"/>
      <c r="E10" s="364"/>
      <c r="F10" s="364"/>
      <c r="G10" s="364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2" t="s">
        <v>42</v>
      </c>
      <c r="C11" s="92" t="s">
        <v>43</v>
      </c>
      <c r="D11" s="107">
        <v>330</v>
      </c>
      <c r="E11" s="107">
        <v>67</v>
      </c>
      <c r="F11" s="107">
        <v>0</v>
      </c>
      <c r="G11" s="94">
        <v>0</v>
      </c>
      <c r="H11" s="107">
        <v>352</v>
      </c>
      <c r="I11" s="107">
        <v>499</v>
      </c>
      <c r="J11" s="95">
        <f>H11+I11</f>
        <v>851</v>
      </c>
    </row>
    <row r="12" spans="1:10" ht="34.5" customHeight="1">
      <c r="A12" s="29"/>
      <c r="B12" s="386" t="s">
        <v>19</v>
      </c>
      <c r="C12" s="387"/>
      <c r="D12" s="97">
        <f t="shared" ref="D12:J12" si="0">SUM(D11:D11)</f>
        <v>330</v>
      </c>
      <c r="E12" s="97">
        <f t="shared" si="0"/>
        <v>67</v>
      </c>
      <c r="F12" s="97">
        <f t="shared" si="0"/>
        <v>0</v>
      </c>
      <c r="G12" s="97">
        <f t="shared" si="0"/>
        <v>0</v>
      </c>
      <c r="H12" s="97">
        <f t="shared" si="0"/>
        <v>352</v>
      </c>
      <c r="I12" s="97">
        <f t="shared" si="0"/>
        <v>499</v>
      </c>
      <c r="J12" s="98">
        <f t="shared" si="0"/>
        <v>851</v>
      </c>
    </row>
    <row r="13" spans="1:10" ht="30" customHeight="1">
      <c r="A13" s="29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9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9"/>
      <c r="B15" s="358" t="s">
        <v>102</v>
      </c>
      <c r="C15" s="359"/>
      <c r="D15" s="96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9"/>
      <c r="B16" s="391" t="s">
        <v>79</v>
      </c>
      <c r="C16" s="392"/>
      <c r="D16" s="99">
        <v>1182.74</v>
      </c>
      <c r="E16" s="100"/>
      <c r="F16" s="101" t="s">
        <v>115</v>
      </c>
      <c r="G16" s="101"/>
      <c r="H16" s="101"/>
      <c r="I16" s="101"/>
      <c r="J16" s="101"/>
    </row>
    <row r="17" spans="1:10" ht="34.5" customHeight="1">
      <c r="A17" s="29"/>
      <c r="B17" s="391" t="s">
        <v>80</v>
      </c>
      <c r="C17" s="392"/>
      <c r="D17" s="99">
        <v>935.22</v>
      </c>
      <c r="E17" s="100"/>
      <c r="F17" s="101" t="s">
        <v>116</v>
      </c>
      <c r="G17" s="101"/>
      <c r="H17" s="101"/>
      <c r="I17" s="101"/>
      <c r="J17" s="101"/>
    </row>
    <row r="18" spans="1:10" ht="34.5" customHeight="1">
      <c r="A18" s="29"/>
      <c r="B18" s="391" t="s">
        <v>117</v>
      </c>
      <c r="C18" s="392"/>
      <c r="D18" s="341">
        <f>'UO_MEDIA_BEN-AT'!$E$23</f>
        <v>0</v>
      </c>
      <c r="E18" s="100"/>
      <c r="F18" s="101" t="s">
        <v>108</v>
      </c>
      <c r="G18" s="101"/>
      <c r="H18" s="101"/>
      <c r="I18" s="101"/>
      <c r="J18" s="101"/>
    </row>
    <row r="19" spans="1:10" ht="34.5" customHeight="1">
      <c r="A19" s="29"/>
      <c r="B19" s="391" t="s">
        <v>82</v>
      </c>
      <c r="C19" s="392"/>
      <c r="D19" s="99" t="s">
        <v>109</v>
      </c>
      <c r="E19" s="100"/>
      <c r="F19" s="101" t="s">
        <v>110</v>
      </c>
      <c r="G19" s="101"/>
      <c r="H19" s="101"/>
      <c r="I19" s="101"/>
      <c r="J19" s="101"/>
    </row>
    <row r="20" spans="1:10" ht="34.5" customHeight="1">
      <c r="A20" s="29"/>
      <c r="B20" s="391" t="s">
        <v>111</v>
      </c>
      <c r="C20" s="392"/>
      <c r="D20" s="99">
        <v>586.91999999999996</v>
      </c>
      <c r="E20" s="100"/>
      <c r="F20" s="101" t="s">
        <v>108</v>
      </c>
      <c r="G20" s="101"/>
      <c r="H20" s="101"/>
      <c r="I20" s="101"/>
      <c r="J20" s="101"/>
    </row>
    <row r="21" spans="1:10" ht="19.5" customHeight="1">
      <c r="A21" s="29"/>
      <c r="B21" s="102" t="s">
        <v>112</v>
      </c>
      <c r="C21" s="103"/>
      <c r="D21" s="103"/>
      <c r="E21" s="104"/>
      <c r="F21" s="104"/>
      <c r="G21" s="104"/>
      <c r="H21" s="104"/>
      <c r="I21" s="104"/>
      <c r="J21" s="104"/>
    </row>
    <row r="22" spans="1:10" ht="33.75" customHeight="1">
      <c r="A22" s="29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0" t="s">
        <v>99</v>
      </c>
      <c r="D4" s="106" t="s">
        <v>100</v>
      </c>
      <c r="E4" s="6"/>
      <c r="F4" s="6"/>
      <c r="G4" s="6"/>
      <c r="H4" s="6"/>
      <c r="I4" s="6"/>
      <c r="J4" s="6"/>
    </row>
    <row r="5" spans="1:10" ht="39.75" customHeight="1">
      <c r="A5" s="4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9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9"/>
      <c r="B10" s="367"/>
      <c r="C10" s="364"/>
      <c r="D10" s="364"/>
      <c r="E10" s="364"/>
      <c r="F10" s="364"/>
      <c r="G10" s="364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2" t="s">
        <v>44</v>
      </c>
      <c r="C11" s="92" t="s">
        <v>45</v>
      </c>
      <c r="D11" s="107">
        <v>1743</v>
      </c>
      <c r="E11" s="107">
        <v>359</v>
      </c>
      <c r="F11" s="107">
        <v>61</v>
      </c>
      <c r="G11" s="94">
        <v>0</v>
      </c>
      <c r="H11" s="107">
        <v>2051</v>
      </c>
      <c r="I11" s="107">
        <v>2847</v>
      </c>
      <c r="J11" s="95">
        <f>H11+I11</f>
        <v>4898</v>
      </c>
    </row>
    <row r="12" spans="1:10" ht="34.5" customHeight="1">
      <c r="A12" s="29"/>
      <c r="B12" s="386" t="s">
        <v>19</v>
      </c>
      <c r="C12" s="387"/>
      <c r="D12" s="97">
        <f t="shared" ref="D12:J12" si="0">SUM(D11:D11)</f>
        <v>1743</v>
      </c>
      <c r="E12" s="97">
        <f t="shared" si="0"/>
        <v>359</v>
      </c>
      <c r="F12" s="97">
        <f t="shared" si="0"/>
        <v>61</v>
      </c>
      <c r="G12" s="97">
        <f t="shared" si="0"/>
        <v>0</v>
      </c>
      <c r="H12" s="97">
        <f t="shared" si="0"/>
        <v>2051</v>
      </c>
      <c r="I12" s="97">
        <f t="shared" si="0"/>
        <v>2847</v>
      </c>
      <c r="J12" s="98">
        <f t="shared" si="0"/>
        <v>4898</v>
      </c>
    </row>
    <row r="13" spans="1:10" ht="30" customHeight="1">
      <c r="A13" s="29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9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9"/>
      <c r="B15" s="358" t="s">
        <v>102</v>
      </c>
      <c r="C15" s="359"/>
      <c r="D15" s="96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9"/>
      <c r="B16" s="391" t="s">
        <v>79</v>
      </c>
      <c r="C16" s="392"/>
      <c r="D16" s="99">
        <v>1182.74</v>
      </c>
      <c r="E16" s="100"/>
      <c r="F16" s="101" t="s">
        <v>115</v>
      </c>
      <c r="G16" s="101"/>
      <c r="H16" s="101"/>
      <c r="I16" s="101"/>
      <c r="J16" s="101"/>
    </row>
    <row r="17" spans="1:10" ht="34.5" customHeight="1">
      <c r="A17" s="29"/>
      <c r="B17" s="391" t="s">
        <v>80</v>
      </c>
      <c r="C17" s="392"/>
      <c r="D17" s="99">
        <v>935.22</v>
      </c>
      <c r="E17" s="100"/>
      <c r="F17" s="101" t="s">
        <v>116</v>
      </c>
      <c r="G17" s="101"/>
      <c r="H17" s="101"/>
      <c r="I17" s="101"/>
      <c r="J17" s="101"/>
    </row>
    <row r="18" spans="1:10" ht="34.5" customHeight="1">
      <c r="A18" s="29"/>
      <c r="B18" s="391" t="s">
        <v>117</v>
      </c>
      <c r="C18" s="392"/>
      <c r="D18" s="341">
        <f>'UO_MEDIA_BEN-AT'!$E$24</f>
        <v>398.43</v>
      </c>
      <c r="E18" s="100"/>
      <c r="F18" s="101" t="s">
        <v>108</v>
      </c>
      <c r="G18" s="101"/>
      <c r="H18" s="101"/>
      <c r="I18" s="101"/>
      <c r="J18" s="101"/>
    </row>
    <row r="19" spans="1:10" ht="34.5" customHeight="1">
      <c r="A19" s="29"/>
      <c r="B19" s="391" t="s">
        <v>82</v>
      </c>
      <c r="C19" s="392"/>
      <c r="D19" s="99" t="s">
        <v>109</v>
      </c>
      <c r="E19" s="100"/>
      <c r="F19" s="101" t="s">
        <v>110</v>
      </c>
      <c r="G19" s="101"/>
      <c r="H19" s="101"/>
      <c r="I19" s="101"/>
      <c r="J19" s="101"/>
    </row>
    <row r="20" spans="1:10" ht="34.5" customHeight="1">
      <c r="A20" s="29"/>
      <c r="B20" s="391" t="s">
        <v>111</v>
      </c>
      <c r="C20" s="392"/>
      <c r="D20" s="99">
        <v>586.91999999999996</v>
      </c>
      <c r="E20" s="100"/>
      <c r="F20" s="101" t="s">
        <v>108</v>
      </c>
      <c r="G20" s="101"/>
      <c r="H20" s="101"/>
      <c r="I20" s="101"/>
      <c r="J20" s="101"/>
    </row>
    <row r="21" spans="1:10" ht="19.5" customHeight="1">
      <c r="A21" s="29"/>
      <c r="B21" s="102" t="s">
        <v>112</v>
      </c>
      <c r="C21" s="103"/>
      <c r="D21" s="103"/>
      <c r="E21" s="104"/>
      <c r="F21" s="104"/>
      <c r="G21" s="104"/>
      <c r="H21" s="104"/>
      <c r="I21" s="104"/>
      <c r="J21" s="104"/>
    </row>
    <row r="22" spans="1:10" ht="33.75" customHeight="1">
      <c r="A22" s="29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0" t="s">
        <v>99</v>
      </c>
      <c r="D4" s="106" t="s">
        <v>100</v>
      </c>
      <c r="E4" s="6"/>
      <c r="F4" s="6"/>
      <c r="G4" s="6"/>
      <c r="H4" s="6"/>
      <c r="I4" s="6"/>
      <c r="J4" s="6"/>
    </row>
    <row r="5" spans="1:10" ht="39.75" customHeight="1">
      <c r="A5" s="4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9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9"/>
      <c r="B10" s="367"/>
      <c r="C10" s="364"/>
      <c r="D10" s="364"/>
      <c r="E10" s="364"/>
      <c r="F10" s="364"/>
      <c r="G10" s="364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2" t="s">
        <v>46</v>
      </c>
      <c r="C11" s="92" t="s">
        <v>47</v>
      </c>
      <c r="D11" s="107">
        <v>553</v>
      </c>
      <c r="E11" s="107">
        <v>137</v>
      </c>
      <c r="F11" s="107">
        <v>17</v>
      </c>
      <c r="G11" s="94">
        <v>0</v>
      </c>
      <c r="H11" s="107">
        <v>561</v>
      </c>
      <c r="I11" s="107">
        <v>991</v>
      </c>
      <c r="J11" s="95">
        <f>H11+I11</f>
        <v>1552</v>
      </c>
    </row>
    <row r="12" spans="1:10" ht="34.5" customHeight="1">
      <c r="A12" s="29"/>
      <c r="B12" s="386" t="s">
        <v>19</v>
      </c>
      <c r="C12" s="387"/>
      <c r="D12" s="97">
        <f t="shared" ref="D12:J12" si="0">SUM(D11:D11)</f>
        <v>553</v>
      </c>
      <c r="E12" s="97">
        <f t="shared" si="0"/>
        <v>137</v>
      </c>
      <c r="F12" s="97">
        <f t="shared" si="0"/>
        <v>17</v>
      </c>
      <c r="G12" s="97">
        <f t="shared" si="0"/>
        <v>0</v>
      </c>
      <c r="H12" s="97">
        <f t="shared" si="0"/>
        <v>561</v>
      </c>
      <c r="I12" s="97">
        <f t="shared" si="0"/>
        <v>991</v>
      </c>
      <c r="J12" s="98">
        <f t="shared" si="0"/>
        <v>1552</v>
      </c>
    </row>
    <row r="13" spans="1:10" ht="30" customHeight="1">
      <c r="A13" s="29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9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9"/>
      <c r="B15" s="358" t="s">
        <v>102</v>
      </c>
      <c r="C15" s="359"/>
      <c r="D15" s="96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9"/>
      <c r="B16" s="391" t="s">
        <v>79</v>
      </c>
      <c r="C16" s="392"/>
      <c r="D16" s="99">
        <v>1182.74</v>
      </c>
      <c r="E16" s="100"/>
      <c r="F16" s="101" t="s">
        <v>115</v>
      </c>
      <c r="G16" s="101"/>
      <c r="H16" s="101"/>
      <c r="I16" s="101"/>
      <c r="J16" s="101"/>
    </row>
    <row r="17" spans="1:10" ht="34.5" customHeight="1">
      <c r="A17" s="29"/>
      <c r="B17" s="391" t="s">
        <v>80</v>
      </c>
      <c r="C17" s="392"/>
      <c r="D17" s="99">
        <v>935.22</v>
      </c>
      <c r="E17" s="100"/>
      <c r="F17" s="101" t="s">
        <v>116</v>
      </c>
      <c r="G17" s="101"/>
      <c r="H17" s="101"/>
      <c r="I17" s="101"/>
      <c r="J17" s="101"/>
    </row>
    <row r="18" spans="1:10" ht="34.5" customHeight="1">
      <c r="A18" s="29"/>
      <c r="B18" s="391" t="s">
        <v>117</v>
      </c>
      <c r="C18" s="392"/>
      <c r="D18" s="341">
        <f>'UO_MEDIA_BEN-AT'!$E$25</f>
        <v>455.11</v>
      </c>
      <c r="E18" s="100"/>
      <c r="F18" s="101" t="s">
        <v>108</v>
      </c>
      <c r="G18" s="101"/>
      <c r="H18" s="101"/>
      <c r="I18" s="101"/>
      <c r="J18" s="101"/>
    </row>
    <row r="19" spans="1:10" ht="34.5" customHeight="1">
      <c r="A19" s="29"/>
      <c r="B19" s="391" t="s">
        <v>82</v>
      </c>
      <c r="C19" s="392"/>
      <c r="D19" s="99" t="s">
        <v>109</v>
      </c>
      <c r="E19" s="100"/>
      <c r="F19" s="101" t="s">
        <v>110</v>
      </c>
      <c r="G19" s="101"/>
      <c r="H19" s="101"/>
      <c r="I19" s="101"/>
      <c r="J19" s="101"/>
    </row>
    <row r="20" spans="1:10" ht="34.5" customHeight="1">
      <c r="A20" s="29"/>
      <c r="B20" s="391" t="s">
        <v>111</v>
      </c>
      <c r="C20" s="392"/>
      <c r="D20" s="99">
        <v>586.91999999999996</v>
      </c>
      <c r="E20" s="100"/>
      <c r="F20" s="101" t="s">
        <v>108</v>
      </c>
      <c r="G20" s="101"/>
      <c r="H20" s="101"/>
      <c r="I20" s="101"/>
      <c r="J20" s="101"/>
    </row>
    <row r="21" spans="1:10" ht="19.5" customHeight="1">
      <c r="A21" s="29"/>
      <c r="B21" s="102" t="s">
        <v>112</v>
      </c>
      <c r="C21" s="103"/>
      <c r="D21" s="103"/>
      <c r="E21" s="104"/>
      <c r="F21" s="104"/>
      <c r="G21" s="104"/>
      <c r="H21" s="104"/>
      <c r="I21" s="104"/>
      <c r="J21" s="104"/>
    </row>
    <row r="22" spans="1:10" ht="33.75" customHeight="1">
      <c r="A22" s="29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0" t="s">
        <v>99</v>
      </c>
      <c r="D4" s="106" t="s">
        <v>100</v>
      </c>
      <c r="E4" s="6"/>
      <c r="F4" s="6"/>
      <c r="G4" s="6"/>
      <c r="H4" s="6"/>
      <c r="I4" s="6"/>
      <c r="J4" s="6"/>
    </row>
    <row r="5" spans="1:10" ht="39.75" customHeight="1">
      <c r="A5" s="4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9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9"/>
      <c r="B10" s="367"/>
      <c r="C10" s="364"/>
      <c r="D10" s="364"/>
      <c r="E10" s="364"/>
      <c r="F10" s="364"/>
      <c r="G10" s="364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2" t="s">
        <v>48</v>
      </c>
      <c r="C11" s="92" t="s">
        <v>49</v>
      </c>
      <c r="D11" s="107">
        <v>447</v>
      </c>
      <c r="E11" s="107">
        <v>75</v>
      </c>
      <c r="F11" s="107">
        <v>0</v>
      </c>
      <c r="G11" s="94">
        <v>0</v>
      </c>
      <c r="H11" s="107">
        <v>471</v>
      </c>
      <c r="I11" s="107">
        <v>725</v>
      </c>
      <c r="J11" s="95">
        <f>H11+I11</f>
        <v>1196</v>
      </c>
    </row>
    <row r="12" spans="1:10" ht="34.5" customHeight="1">
      <c r="A12" s="29"/>
      <c r="B12" s="386" t="s">
        <v>19</v>
      </c>
      <c r="C12" s="387"/>
      <c r="D12" s="97">
        <f t="shared" ref="D12:J12" si="0">SUM(D11:D11)</f>
        <v>447</v>
      </c>
      <c r="E12" s="97">
        <f t="shared" si="0"/>
        <v>75</v>
      </c>
      <c r="F12" s="97">
        <f t="shared" si="0"/>
        <v>0</v>
      </c>
      <c r="G12" s="97">
        <f t="shared" si="0"/>
        <v>0</v>
      </c>
      <c r="H12" s="97">
        <f t="shared" si="0"/>
        <v>471</v>
      </c>
      <c r="I12" s="97">
        <f t="shared" si="0"/>
        <v>725</v>
      </c>
      <c r="J12" s="98">
        <f t="shared" si="0"/>
        <v>1196</v>
      </c>
    </row>
    <row r="13" spans="1:10" ht="30" customHeight="1">
      <c r="A13" s="29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9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9"/>
      <c r="B15" s="358" t="s">
        <v>102</v>
      </c>
      <c r="C15" s="359"/>
      <c r="D15" s="96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9"/>
      <c r="B16" s="391" t="s">
        <v>79</v>
      </c>
      <c r="C16" s="392"/>
      <c r="D16" s="99">
        <v>1182.74</v>
      </c>
      <c r="E16" s="100"/>
      <c r="F16" s="101" t="s">
        <v>115</v>
      </c>
      <c r="G16" s="101"/>
      <c r="H16" s="101"/>
      <c r="I16" s="101"/>
      <c r="J16" s="101"/>
    </row>
    <row r="17" spans="1:10" ht="34.5" customHeight="1">
      <c r="A17" s="29"/>
      <c r="B17" s="391" t="s">
        <v>80</v>
      </c>
      <c r="C17" s="392"/>
      <c r="D17" s="99">
        <v>935.22</v>
      </c>
      <c r="E17" s="100"/>
      <c r="F17" s="101" t="s">
        <v>116</v>
      </c>
      <c r="G17" s="101"/>
      <c r="H17" s="101"/>
      <c r="I17" s="101"/>
      <c r="J17" s="101"/>
    </row>
    <row r="18" spans="1:10" ht="34.5" customHeight="1">
      <c r="A18" s="29"/>
      <c r="B18" s="391" t="s">
        <v>117</v>
      </c>
      <c r="C18" s="392"/>
      <c r="D18" s="341">
        <f>'UO_MEDIA_BEN-AT'!$E$26</f>
        <v>0</v>
      </c>
      <c r="E18" s="100"/>
      <c r="F18" s="101" t="s">
        <v>108</v>
      </c>
      <c r="G18" s="101"/>
      <c r="H18" s="101"/>
      <c r="I18" s="101"/>
      <c r="J18" s="101"/>
    </row>
    <row r="19" spans="1:10" ht="34.5" customHeight="1">
      <c r="A19" s="29"/>
      <c r="B19" s="391" t="s">
        <v>82</v>
      </c>
      <c r="C19" s="392"/>
      <c r="D19" s="99" t="s">
        <v>109</v>
      </c>
      <c r="E19" s="100"/>
      <c r="F19" s="101" t="s">
        <v>110</v>
      </c>
      <c r="G19" s="101"/>
      <c r="H19" s="101"/>
      <c r="I19" s="101"/>
      <c r="J19" s="101"/>
    </row>
    <row r="20" spans="1:10" ht="34.5" customHeight="1">
      <c r="A20" s="29"/>
      <c r="B20" s="391" t="s">
        <v>111</v>
      </c>
      <c r="C20" s="392"/>
      <c r="D20" s="99">
        <v>586.91999999999996</v>
      </c>
      <c r="E20" s="100"/>
      <c r="F20" s="101" t="s">
        <v>108</v>
      </c>
      <c r="G20" s="101"/>
      <c r="H20" s="101"/>
      <c r="I20" s="101"/>
      <c r="J20" s="101"/>
    </row>
    <row r="21" spans="1:10" ht="19.5" customHeight="1">
      <c r="A21" s="29"/>
      <c r="B21" s="102" t="s">
        <v>112</v>
      </c>
      <c r="C21" s="103"/>
      <c r="D21" s="103"/>
      <c r="E21" s="104"/>
      <c r="F21" s="104"/>
      <c r="G21" s="104"/>
      <c r="H21" s="104"/>
      <c r="I21" s="104"/>
      <c r="J21" s="104"/>
    </row>
    <row r="22" spans="1:10" ht="33.75" customHeight="1">
      <c r="A22" s="29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showGridLines="0" workbookViewId="0">
      <selection activeCell="D11" sqref="D11"/>
    </sheetView>
  </sheetViews>
  <sheetFormatPr defaultColWidth="10.7109375" defaultRowHeight="24.95" customHeight="1"/>
  <cols>
    <col min="1" max="2" width="20.7109375" style="32" customWidth="1"/>
    <col min="3" max="7" width="45.7109375" style="32" customWidth="1"/>
    <col min="8" max="16384" width="10.7109375" style="32"/>
  </cols>
  <sheetData>
    <row r="1" spans="1:9" s="1" customFormat="1" ht="24.95" customHeight="1">
      <c r="A1" s="376" t="s">
        <v>0</v>
      </c>
      <c r="B1" s="376"/>
      <c r="C1" s="320"/>
      <c r="D1" s="320"/>
      <c r="E1" s="325"/>
      <c r="F1" s="325"/>
      <c r="G1" s="325"/>
    </row>
    <row r="2" spans="1:9" s="325" customFormat="1" ht="24.95" customHeight="1">
      <c r="A2" s="376" t="s">
        <v>1</v>
      </c>
      <c r="B2" s="376"/>
      <c r="C2" s="321" t="s">
        <v>2</v>
      </c>
      <c r="D2" s="320"/>
    </row>
    <row r="3" spans="1:9" s="325" customFormat="1" ht="24.95" customHeight="1">
      <c r="A3" s="376" t="s">
        <v>3</v>
      </c>
      <c r="B3" s="376"/>
      <c r="C3" s="321" t="s">
        <v>4</v>
      </c>
      <c r="D3" s="320"/>
    </row>
    <row r="4" spans="1:9" s="325" customFormat="1" ht="24.95" customHeight="1">
      <c r="A4" s="376" t="s">
        <v>5</v>
      </c>
      <c r="B4" s="376"/>
      <c r="C4" s="322" t="str">
        <f>JE!C4</f>
        <v>AGOSTO</v>
      </c>
      <c r="D4" s="33" t="str">
        <f>JE!D4</f>
        <v>2023</v>
      </c>
    </row>
    <row r="5" spans="1:9" ht="24.95" customHeight="1">
      <c r="A5" s="35"/>
      <c r="B5" s="35"/>
      <c r="C5" s="35"/>
      <c r="D5" s="35"/>
      <c r="E5" s="35"/>
      <c r="F5" s="35"/>
      <c r="G5" s="35"/>
    </row>
    <row r="6" spans="1:9" s="325" customFormat="1" ht="24.95" customHeight="1">
      <c r="A6" s="377" t="s">
        <v>6</v>
      </c>
      <c r="B6" s="377"/>
      <c r="C6" s="377"/>
      <c r="D6" s="377"/>
      <c r="E6" s="377"/>
      <c r="F6" s="377"/>
      <c r="G6" s="377"/>
      <c r="H6" s="350"/>
      <c r="I6" s="350"/>
    </row>
    <row r="7" spans="1:9" ht="24.95" customHeight="1">
      <c r="A7" s="375" t="s">
        <v>77</v>
      </c>
      <c r="B7" s="375"/>
      <c r="C7" s="375"/>
      <c r="D7" s="375"/>
      <c r="E7" s="375"/>
      <c r="F7" s="375"/>
      <c r="G7" s="375"/>
    </row>
    <row r="8" spans="1:9" ht="39.950000000000003" customHeight="1">
      <c r="A8" s="370" t="s">
        <v>8</v>
      </c>
      <c r="B8" s="371"/>
      <c r="C8" s="371" t="s">
        <v>78</v>
      </c>
      <c r="D8" s="371"/>
      <c r="E8" s="371"/>
      <c r="F8" s="371"/>
      <c r="G8" s="372"/>
    </row>
    <row r="9" spans="1:9" ht="39.950000000000003" customHeight="1">
      <c r="A9" s="36" t="s">
        <v>10</v>
      </c>
      <c r="B9" s="37" t="s">
        <v>11</v>
      </c>
      <c r="C9" s="37" t="s">
        <v>79</v>
      </c>
      <c r="D9" s="37" t="s">
        <v>80</v>
      </c>
      <c r="E9" s="37" t="s">
        <v>81</v>
      </c>
      <c r="F9" s="37" t="s">
        <v>82</v>
      </c>
      <c r="G9" s="38" t="s">
        <v>16</v>
      </c>
    </row>
    <row r="10" spans="1:9" ht="24.95" customHeight="1">
      <c r="A10" s="39" t="s">
        <v>20</v>
      </c>
      <c r="B10" s="40" t="s">
        <v>21</v>
      </c>
      <c r="C10" s="41">
        <f>TSE!$D$16</f>
        <v>1182.74</v>
      </c>
      <c r="D10" s="41">
        <f>TSE!$D$17</f>
        <v>935.22</v>
      </c>
      <c r="E10" s="41">
        <f>'UO_MEDIA_BEN-AT'!E12</f>
        <v>29.42</v>
      </c>
      <c r="F10" s="41">
        <v>0</v>
      </c>
      <c r="G10" s="42">
        <f>TSE!$D$20</f>
        <v>586.91999999999996</v>
      </c>
    </row>
    <row r="11" spans="1:9" ht="24.95" customHeight="1">
      <c r="A11" s="43" t="s">
        <v>22</v>
      </c>
      <c r="B11" s="44" t="s">
        <v>23</v>
      </c>
      <c r="C11" s="45">
        <f>'TRE-AC'!$D$16</f>
        <v>1182.74</v>
      </c>
      <c r="D11" s="45">
        <f>'TRE-AC'!$D$17</f>
        <v>935.22</v>
      </c>
      <c r="E11" s="45">
        <f>'UO_MEDIA_BEN-AT'!E13</f>
        <v>0</v>
      </c>
      <c r="F11" s="45">
        <v>0</v>
      </c>
      <c r="G11" s="46">
        <f>'TRE-AC'!$D$20</f>
        <v>586.91999999999996</v>
      </c>
    </row>
    <row r="12" spans="1:9" ht="24.95" customHeight="1">
      <c r="A12" s="43" t="s">
        <v>24</v>
      </c>
      <c r="B12" s="44" t="s">
        <v>25</v>
      </c>
      <c r="C12" s="45">
        <f>'TRE-AL'!$D$16</f>
        <v>1182.74</v>
      </c>
      <c r="D12" s="45">
        <f>'TRE-AL'!$D$17</f>
        <v>935.22</v>
      </c>
      <c r="E12" s="45">
        <f>'UO_MEDIA_BEN-AT'!E14</f>
        <v>213.56</v>
      </c>
      <c r="F12" s="45">
        <v>0</v>
      </c>
      <c r="G12" s="46">
        <f>'TRE-AL'!$D$20</f>
        <v>586.91999999999996</v>
      </c>
    </row>
    <row r="13" spans="1:9" ht="24.95" customHeight="1">
      <c r="A13" s="43" t="s">
        <v>26</v>
      </c>
      <c r="B13" s="44" t="s">
        <v>27</v>
      </c>
      <c r="C13" s="45">
        <f>'TRE-AM'!$D$16</f>
        <v>1182.74</v>
      </c>
      <c r="D13" s="45">
        <f>'TRE-AM'!$D$17</f>
        <v>935.22</v>
      </c>
      <c r="E13" s="45">
        <f>'UO_MEDIA_BEN-AT'!E15</f>
        <v>1448.17</v>
      </c>
      <c r="F13" s="45">
        <v>0</v>
      </c>
      <c r="G13" s="46">
        <f>'TRE-AM'!$D$20</f>
        <v>586.91999999999996</v>
      </c>
    </row>
    <row r="14" spans="1:9" ht="24.95" customHeight="1">
      <c r="A14" s="43" t="s">
        <v>28</v>
      </c>
      <c r="B14" s="44" t="s">
        <v>29</v>
      </c>
      <c r="C14" s="45">
        <f>'TRE-BA'!$D$16</f>
        <v>1182.74</v>
      </c>
      <c r="D14" s="45">
        <f>'TRE-BA'!$D$17</f>
        <v>935.22</v>
      </c>
      <c r="E14" s="45">
        <f>'UO_MEDIA_BEN-AT'!E16</f>
        <v>456.47</v>
      </c>
      <c r="F14" s="45">
        <v>0</v>
      </c>
      <c r="G14" s="46">
        <f>'TRE-BA'!$D$20</f>
        <v>586.91999999999996</v>
      </c>
    </row>
    <row r="15" spans="1:9" ht="24.95" customHeight="1">
      <c r="A15" s="43" t="s">
        <v>30</v>
      </c>
      <c r="B15" s="44" t="s">
        <v>31</v>
      </c>
      <c r="C15" s="45">
        <f>'TRE-CE'!$D$16</f>
        <v>1182.74</v>
      </c>
      <c r="D15" s="45">
        <f>'TRE-CE'!$D$17</f>
        <v>935.22</v>
      </c>
      <c r="E15" s="45">
        <f>'UO_MEDIA_BEN-AT'!E17</f>
        <v>195.76</v>
      </c>
      <c r="F15" s="45">
        <v>0</v>
      </c>
      <c r="G15" s="46">
        <f>'TRE-CE'!$D$20</f>
        <v>586.91999999999996</v>
      </c>
    </row>
    <row r="16" spans="1:9" ht="24.95" customHeight="1">
      <c r="A16" s="43" t="s">
        <v>32</v>
      </c>
      <c r="B16" s="44" t="s">
        <v>33</v>
      </c>
      <c r="C16" s="45">
        <f>'TRE-DF'!$D$16</f>
        <v>1182.74</v>
      </c>
      <c r="D16" s="45">
        <f>'TRE-DF'!$D$17</f>
        <v>935.22</v>
      </c>
      <c r="E16" s="45">
        <f>'UO_MEDIA_BEN-AT'!E18</f>
        <v>153.31</v>
      </c>
      <c r="F16" s="45">
        <v>0</v>
      </c>
      <c r="G16" s="46">
        <f>'TRE-DF'!$D$20</f>
        <v>586.91999999999996</v>
      </c>
    </row>
    <row r="17" spans="1:7" ht="24.95" customHeight="1">
      <c r="A17" s="43" t="s">
        <v>34</v>
      </c>
      <c r="B17" s="44" t="s">
        <v>35</v>
      </c>
      <c r="C17" s="45">
        <f>'TRE-ES'!$D$16</f>
        <v>1182.74</v>
      </c>
      <c r="D17" s="45">
        <f>'TRE-ES'!$D$17</f>
        <v>935.22</v>
      </c>
      <c r="E17" s="45">
        <f>'UO_MEDIA_BEN-AT'!E19</f>
        <v>183.86</v>
      </c>
      <c r="F17" s="45">
        <v>0</v>
      </c>
      <c r="G17" s="46">
        <f>'TRE-ES'!$D$20</f>
        <v>586.91999999999996</v>
      </c>
    </row>
    <row r="18" spans="1:7" ht="24.95" customHeight="1">
      <c r="A18" s="43" t="s">
        <v>36</v>
      </c>
      <c r="B18" s="44" t="s">
        <v>37</v>
      </c>
      <c r="C18" s="45">
        <f>'TRE-GO'!$D$16</f>
        <v>1182.74</v>
      </c>
      <c r="D18" s="45">
        <f>'TRE-GO'!$D$17</f>
        <v>935.22</v>
      </c>
      <c r="E18" s="45">
        <f>'UO_MEDIA_BEN-AT'!E20</f>
        <v>371.5</v>
      </c>
      <c r="F18" s="45">
        <v>0</v>
      </c>
      <c r="G18" s="46">
        <f>'TRE-GO'!$D$20</f>
        <v>586.91999999999996</v>
      </c>
    </row>
    <row r="19" spans="1:7" ht="24.95" customHeight="1">
      <c r="A19" s="43" t="s">
        <v>38</v>
      </c>
      <c r="B19" s="44" t="s">
        <v>39</v>
      </c>
      <c r="C19" s="45">
        <f>'TRE-MA'!$D$16</f>
        <v>1182.74</v>
      </c>
      <c r="D19" s="45">
        <f>'TRE-MA'!$D$17</f>
        <v>935.22</v>
      </c>
      <c r="E19" s="45">
        <f>'UO_MEDIA_BEN-AT'!E21</f>
        <v>421.76</v>
      </c>
      <c r="F19" s="45">
        <v>0</v>
      </c>
      <c r="G19" s="46">
        <f>'TRE-MA'!$D$20</f>
        <v>586.91999999999996</v>
      </c>
    </row>
    <row r="20" spans="1:7" ht="24.95" customHeight="1">
      <c r="A20" s="43" t="s">
        <v>40</v>
      </c>
      <c r="B20" s="44" t="s">
        <v>41</v>
      </c>
      <c r="C20" s="45">
        <f>'TRE-MT'!$D$16</f>
        <v>1182.74</v>
      </c>
      <c r="D20" s="45">
        <f>'TRE-MT'!$D$17</f>
        <v>935.22</v>
      </c>
      <c r="E20" s="45">
        <f>'UO_MEDIA_BEN-AT'!E22</f>
        <v>0</v>
      </c>
      <c r="F20" s="45">
        <v>0</v>
      </c>
      <c r="G20" s="46">
        <f>'TRE-MT'!$D$20</f>
        <v>586.91999999999996</v>
      </c>
    </row>
    <row r="21" spans="1:7" ht="24.95" customHeight="1">
      <c r="A21" s="43" t="s">
        <v>42</v>
      </c>
      <c r="B21" s="44" t="s">
        <v>43</v>
      </c>
      <c r="C21" s="45">
        <f>'TRE-MS'!$D$16</f>
        <v>1182.74</v>
      </c>
      <c r="D21" s="45">
        <f>'TRE-MS'!$D$17</f>
        <v>935.22</v>
      </c>
      <c r="E21" s="45">
        <f>'UO_MEDIA_BEN-AT'!E23</f>
        <v>0</v>
      </c>
      <c r="F21" s="45">
        <v>0</v>
      </c>
      <c r="G21" s="46">
        <f>'TRE-MS'!$D$20</f>
        <v>586.91999999999996</v>
      </c>
    </row>
    <row r="22" spans="1:7" ht="24.95" customHeight="1">
      <c r="A22" s="43" t="s">
        <v>44</v>
      </c>
      <c r="B22" s="44" t="s">
        <v>45</v>
      </c>
      <c r="C22" s="45">
        <f>'TRE-MG'!$D$16</f>
        <v>1182.74</v>
      </c>
      <c r="D22" s="45">
        <f>'TRE-MG'!$D$17</f>
        <v>935.22</v>
      </c>
      <c r="E22" s="45">
        <f>'UO_MEDIA_BEN-AT'!E24</f>
        <v>398.43</v>
      </c>
      <c r="F22" s="45">
        <v>0</v>
      </c>
      <c r="G22" s="46">
        <f>'TRE-MG'!$D$20</f>
        <v>586.91999999999996</v>
      </c>
    </row>
    <row r="23" spans="1:7" ht="24.95" customHeight="1">
      <c r="A23" s="43" t="s">
        <v>46</v>
      </c>
      <c r="B23" s="44" t="s">
        <v>47</v>
      </c>
      <c r="C23" s="45">
        <f>'TRE-PA'!$D$16</f>
        <v>1182.74</v>
      </c>
      <c r="D23" s="45">
        <f>'TRE-PA'!$D$17</f>
        <v>935.22</v>
      </c>
      <c r="E23" s="45">
        <f>'UO_MEDIA_BEN-AT'!E25</f>
        <v>455.11</v>
      </c>
      <c r="F23" s="45">
        <v>0</v>
      </c>
      <c r="G23" s="46">
        <f>'TRE-PA'!$D$20</f>
        <v>586.91999999999996</v>
      </c>
    </row>
    <row r="24" spans="1:7" ht="24.95" customHeight="1">
      <c r="A24" s="43" t="s">
        <v>48</v>
      </c>
      <c r="B24" s="44" t="s">
        <v>49</v>
      </c>
      <c r="C24" s="45">
        <f>'TRE-PB'!$D$16</f>
        <v>1182.74</v>
      </c>
      <c r="D24" s="45">
        <f>'TRE-PB'!$D$17</f>
        <v>935.22</v>
      </c>
      <c r="E24" s="45">
        <f>'UO_MEDIA_BEN-AT'!E26</f>
        <v>0</v>
      </c>
      <c r="F24" s="45">
        <v>0</v>
      </c>
      <c r="G24" s="46">
        <f>'TRE-PB'!$D$20</f>
        <v>586.91999999999996</v>
      </c>
    </row>
    <row r="25" spans="1:7" ht="24.95" customHeight="1">
      <c r="A25" s="43" t="s">
        <v>50</v>
      </c>
      <c r="B25" s="44" t="s">
        <v>51</v>
      </c>
      <c r="C25" s="45">
        <f>'TRE-PR'!$D$16</f>
        <v>1182.74</v>
      </c>
      <c r="D25" s="45">
        <f>'TRE-PR'!$D$17</f>
        <v>935.22</v>
      </c>
      <c r="E25" s="45">
        <f>'UO_MEDIA_BEN-AT'!E27</f>
        <v>460.17</v>
      </c>
      <c r="F25" s="45">
        <v>0</v>
      </c>
      <c r="G25" s="46">
        <f>'TRE-PR'!$D$20</f>
        <v>586.91999999999996</v>
      </c>
    </row>
    <row r="26" spans="1:7" ht="24.95" customHeight="1">
      <c r="A26" s="43" t="s">
        <v>52</v>
      </c>
      <c r="B26" s="44" t="s">
        <v>53</v>
      </c>
      <c r="C26" s="45">
        <f>'TRE-PE'!$D$16</f>
        <v>1182.74</v>
      </c>
      <c r="D26" s="45">
        <f>'TRE-PE'!$D$17</f>
        <v>935.22</v>
      </c>
      <c r="E26" s="45">
        <f>'UO_MEDIA_BEN-AT'!E28</f>
        <v>619.39</v>
      </c>
      <c r="F26" s="45">
        <v>0</v>
      </c>
      <c r="G26" s="46">
        <f>'TRE-PE'!$D$20</f>
        <v>586.91999999999996</v>
      </c>
    </row>
    <row r="27" spans="1:7" ht="24.95" customHeight="1">
      <c r="A27" s="43" t="s">
        <v>54</v>
      </c>
      <c r="B27" s="44" t="s">
        <v>55</v>
      </c>
      <c r="C27" s="45">
        <f>'TRE-PI'!$D$16</f>
        <v>1182.74</v>
      </c>
      <c r="D27" s="45">
        <f>'TRE-PI'!$D$17</f>
        <v>935.22</v>
      </c>
      <c r="E27" s="45">
        <f>'UO_MEDIA_BEN-AT'!E29</f>
        <v>356.24</v>
      </c>
      <c r="F27" s="45">
        <v>0</v>
      </c>
      <c r="G27" s="46">
        <f>'TRE-PI'!$D$20</f>
        <v>586.91999999999996</v>
      </c>
    </row>
    <row r="28" spans="1:7" ht="24.95" customHeight="1">
      <c r="A28" s="43" t="s">
        <v>56</v>
      </c>
      <c r="B28" s="44" t="s">
        <v>57</v>
      </c>
      <c r="C28" s="45">
        <f>'TRE-RJ'!$D$16</f>
        <v>1182.74</v>
      </c>
      <c r="D28" s="45">
        <f>'TRE-RJ'!$D$17</f>
        <v>935.22</v>
      </c>
      <c r="E28" s="45">
        <f>'UO_MEDIA_BEN-AT'!E30</f>
        <v>267.07</v>
      </c>
      <c r="F28" s="45">
        <v>0</v>
      </c>
      <c r="G28" s="46">
        <f>'TRE-RJ'!$D$20</f>
        <v>586.91999999999996</v>
      </c>
    </row>
    <row r="29" spans="1:7" ht="24.95" customHeight="1">
      <c r="A29" s="43" t="s">
        <v>58</v>
      </c>
      <c r="B29" s="44" t="s">
        <v>59</v>
      </c>
      <c r="C29" s="45">
        <f>'TRE-RN'!$D$16</f>
        <v>1182.74</v>
      </c>
      <c r="D29" s="45">
        <f>'TRE-RN'!$D$17</f>
        <v>935.22</v>
      </c>
      <c r="E29" s="45">
        <f>'UO_MEDIA_BEN-AT'!E31</f>
        <v>0</v>
      </c>
      <c r="F29" s="45">
        <v>0</v>
      </c>
      <c r="G29" s="46">
        <f>'TRE-RN'!$D$20</f>
        <v>586.91999999999996</v>
      </c>
    </row>
    <row r="30" spans="1:7" ht="24.95" customHeight="1">
      <c r="A30" s="43" t="s">
        <v>60</v>
      </c>
      <c r="B30" s="44" t="s">
        <v>61</v>
      </c>
      <c r="C30" s="45">
        <f>'TRE-RS'!$D$16</f>
        <v>1182.74</v>
      </c>
      <c r="D30" s="45">
        <f>'TRE-RS'!$D$17</f>
        <v>935.22</v>
      </c>
      <c r="E30" s="45">
        <f>'UO_MEDIA_BEN-AT'!E32</f>
        <v>712.05</v>
      </c>
      <c r="F30" s="45">
        <v>0</v>
      </c>
      <c r="G30" s="46">
        <f>'TRE-RS'!$D$20</f>
        <v>586.91999999999996</v>
      </c>
    </row>
    <row r="31" spans="1:7" ht="24.95" customHeight="1">
      <c r="A31" s="43" t="s">
        <v>62</v>
      </c>
      <c r="B31" s="44" t="s">
        <v>63</v>
      </c>
      <c r="C31" s="45">
        <f>'TRE-RO'!$D$16</f>
        <v>1182.74</v>
      </c>
      <c r="D31" s="45">
        <f>'TRE-RO'!$D$17</f>
        <v>935.22</v>
      </c>
      <c r="E31" s="45">
        <f>'UO_MEDIA_BEN-AT'!E33</f>
        <v>0</v>
      </c>
      <c r="F31" s="45">
        <v>0</v>
      </c>
      <c r="G31" s="46">
        <f>'TRE-RO'!$D$20</f>
        <v>586.91999999999996</v>
      </c>
    </row>
    <row r="32" spans="1:7" ht="24.95" customHeight="1">
      <c r="A32" s="43" t="s">
        <v>64</v>
      </c>
      <c r="B32" s="44" t="s">
        <v>65</v>
      </c>
      <c r="C32" s="45">
        <f>'TRE-SC'!$D$16</f>
        <v>1182.74</v>
      </c>
      <c r="D32" s="45">
        <f>'TRE-SC'!$D$17</f>
        <v>935.22</v>
      </c>
      <c r="E32" s="45">
        <f>'UO_MEDIA_BEN-AT'!E34</f>
        <v>38.08</v>
      </c>
      <c r="F32" s="45">
        <v>0</v>
      </c>
      <c r="G32" s="46">
        <f>'TRE-SC'!$D$20</f>
        <v>586.91999999999996</v>
      </c>
    </row>
    <row r="33" spans="1:7" ht="24.95" customHeight="1">
      <c r="A33" s="43" t="s">
        <v>66</v>
      </c>
      <c r="B33" s="44" t="s">
        <v>67</v>
      </c>
      <c r="C33" s="45">
        <f>'TRE-SP'!$D$16</f>
        <v>1182.74</v>
      </c>
      <c r="D33" s="45">
        <f>'TRE-SP'!$D$17</f>
        <v>935.22</v>
      </c>
      <c r="E33" s="45">
        <f>'UO_MEDIA_BEN-AT'!E35</f>
        <v>401.35</v>
      </c>
      <c r="F33" s="45">
        <v>0</v>
      </c>
      <c r="G33" s="46">
        <f>'TRE-SP'!$D$20</f>
        <v>586.91999999999996</v>
      </c>
    </row>
    <row r="34" spans="1:7" ht="24.95" customHeight="1">
      <c r="A34" s="43" t="s">
        <v>68</v>
      </c>
      <c r="B34" s="44" t="s">
        <v>69</v>
      </c>
      <c r="C34" s="45">
        <f>'TRE-SE'!$D$16</f>
        <v>1182.74</v>
      </c>
      <c r="D34" s="45">
        <f>'TRE-SE'!$D$17</f>
        <v>935.22</v>
      </c>
      <c r="E34" s="45">
        <f>'UO_MEDIA_BEN-AT'!E36</f>
        <v>320.43</v>
      </c>
      <c r="F34" s="45">
        <v>0</v>
      </c>
      <c r="G34" s="46">
        <f>'TRE-SE'!$D$20</f>
        <v>586.91999999999996</v>
      </c>
    </row>
    <row r="35" spans="1:7" ht="24.95" customHeight="1">
      <c r="A35" s="43" t="s">
        <v>70</v>
      </c>
      <c r="B35" s="44" t="s">
        <v>71</v>
      </c>
      <c r="C35" s="45">
        <f>'TRE-TO'!$D$16</f>
        <v>1182.74</v>
      </c>
      <c r="D35" s="45">
        <f>'TRE-TO'!$D$17</f>
        <v>935.22</v>
      </c>
      <c r="E35" s="45">
        <f>'UO_MEDIA_BEN-AT'!E37</f>
        <v>0</v>
      </c>
      <c r="F35" s="45">
        <v>0</v>
      </c>
      <c r="G35" s="46">
        <f>'TRE-TO'!$D$20</f>
        <v>586.91999999999996</v>
      </c>
    </row>
    <row r="36" spans="1:7" ht="24.95" customHeight="1">
      <c r="A36" s="43" t="s">
        <v>72</v>
      </c>
      <c r="B36" s="44" t="s">
        <v>73</v>
      </c>
      <c r="C36" s="45">
        <f>'TRE-RR'!$D$16</f>
        <v>1182.74</v>
      </c>
      <c r="D36" s="45">
        <f>'TRE-RR'!$D$17</f>
        <v>935.22</v>
      </c>
      <c r="E36" s="45">
        <f>'UO_MEDIA_BEN-AT'!E38</f>
        <v>0</v>
      </c>
      <c r="F36" s="45">
        <v>0</v>
      </c>
      <c r="G36" s="46">
        <f>'TRE-RR'!$D$20</f>
        <v>586.91999999999996</v>
      </c>
    </row>
    <row r="37" spans="1:7" ht="24.95" customHeight="1">
      <c r="A37" s="47" t="s">
        <v>74</v>
      </c>
      <c r="B37" s="48" t="s">
        <v>75</v>
      </c>
      <c r="C37" s="49">
        <f>'TRE-AP'!$D$16</f>
        <v>1182.74</v>
      </c>
      <c r="D37" s="49">
        <f>'TRE-AP'!$D$17</f>
        <v>935.22</v>
      </c>
      <c r="E37" s="49">
        <f>'UO_MEDIA_BEN-AT'!E39</f>
        <v>0</v>
      </c>
      <c r="F37" s="49">
        <v>0</v>
      </c>
      <c r="G37" s="50">
        <f>'TRE-AP'!$D$20</f>
        <v>586.91999999999996</v>
      </c>
    </row>
    <row r="38" spans="1:7" ht="39.950000000000003" customHeight="1">
      <c r="A38" s="51">
        <v>14000</v>
      </c>
      <c r="B38" s="52" t="s">
        <v>83</v>
      </c>
      <c r="C38" s="53"/>
      <c r="D38" s="53"/>
      <c r="E38" s="54"/>
      <c r="F38" s="53"/>
      <c r="G38" s="55"/>
    </row>
    <row r="39" spans="1:7" ht="60" customHeight="1">
      <c r="A39" s="373" t="s">
        <v>84</v>
      </c>
      <c r="B39" s="374"/>
      <c r="C39" s="353" t="s">
        <v>85</v>
      </c>
      <c r="D39" s="353" t="s">
        <v>86</v>
      </c>
      <c r="E39" s="353" t="s">
        <v>87</v>
      </c>
      <c r="F39" s="354" t="s">
        <v>88</v>
      </c>
      <c r="G39" s="355" t="s">
        <v>87</v>
      </c>
    </row>
    <row r="40" spans="1:7" ht="24.95" customHeight="1">
      <c r="A40" s="351" t="s">
        <v>76</v>
      </c>
      <c r="B40" s="352"/>
      <c r="C40" s="352"/>
      <c r="D40" s="352"/>
      <c r="E40" s="352"/>
      <c r="F40" s="352"/>
      <c r="G40" s="352"/>
    </row>
    <row r="41" spans="1:7" ht="24.95" customHeight="1">
      <c r="A41" s="349" t="s">
        <v>119</v>
      </c>
      <c r="B41" s="348"/>
      <c r="C41" s="348"/>
      <c r="D41" s="348"/>
      <c r="E41" s="348"/>
      <c r="F41" s="348"/>
      <c r="G41" s="348"/>
    </row>
    <row r="42" spans="1:7" ht="24.95" customHeight="1">
      <c r="A42" s="327" t="s">
        <v>89</v>
      </c>
      <c r="B42" s="348"/>
      <c r="C42" s="348"/>
      <c r="D42" s="348"/>
      <c r="E42" s="348"/>
      <c r="F42" s="348"/>
      <c r="G42" s="348"/>
    </row>
    <row r="43" spans="1:7" ht="36.75" customHeight="1">
      <c r="A43" s="369" t="s">
        <v>120</v>
      </c>
      <c r="B43" s="369"/>
      <c r="C43" s="369"/>
      <c r="D43" s="369"/>
      <c r="E43" s="369"/>
      <c r="F43" s="369"/>
      <c r="G43" s="369"/>
    </row>
  </sheetData>
  <mergeCells count="10">
    <mergeCell ref="A1:B1"/>
    <mergeCell ref="A2:B2"/>
    <mergeCell ref="A3:B3"/>
    <mergeCell ref="A4:B4"/>
    <mergeCell ref="A6:G6"/>
    <mergeCell ref="A43:G43"/>
    <mergeCell ref="A8:B8"/>
    <mergeCell ref="C8:G8"/>
    <mergeCell ref="A39:B39"/>
    <mergeCell ref="A7:G7"/>
  </mergeCells>
  <printOptions horizontalCentered="1"/>
  <pageMargins left="0" right="0" top="0.39370078740157483" bottom="0.39370078740157483" header="0.19685039370078741" footer="0.19685039370078741"/>
  <pageSetup paperSize="9" scale="47" firstPageNumber="0" orientation="landscape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0" t="s">
        <v>99</v>
      </c>
      <c r="D4" s="106" t="s">
        <v>100</v>
      </c>
      <c r="E4" s="6"/>
      <c r="F4" s="6"/>
      <c r="G4" s="6"/>
      <c r="H4" s="6"/>
      <c r="I4" s="6"/>
      <c r="J4" s="6"/>
    </row>
    <row r="5" spans="1:10" ht="39.75" customHeight="1">
      <c r="A5" s="4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9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9"/>
      <c r="B10" s="367"/>
      <c r="C10" s="364"/>
      <c r="D10" s="364"/>
      <c r="E10" s="364"/>
      <c r="F10" s="364"/>
      <c r="G10" s="364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2" t="s">
        <v>50</v>
      </c>
      <c r="C11" s="92" t="s">
        <v>51</v>
      </c>
      <c r="D11" s="107">
        <v>868</v>
      </c>
      <c r="E11" s="107">
        <v>188</v>
      </c>
      <c r="F11" s="107">
        <v>48</v>
      </c>
      <c r="G11" s="94">
        <v>0</v>
      </c>
      <c r="H11" s="107">
        <v>1034</v>
      </c>
      <c r="I11" s="107">
        <v>1287</v>
      </c>
      <c r="J11" s="95">
        <f>H11+I11</f>
        <v>2321</v>
      </c>
    </row>
    <row r="12" spans="1:10" ht="34.5" customHeight="1">
      <c r="A12" s="29"/>
      <c r="B12" s="386" t="s">
        <v>19</v>
      </c>
      <c r="C12" s="387"/>
      <c r="D12" s="97">
        <f t="shared" ref="D12:J12" si="0">SUM(D11:D11)</f>
        <v>868</v>
      </c>
      <c r="E12" s="97">
        <f t="shared" si="0"/>
        <v>188</v>
      </c>
      <c r="F12" s="97">
        <f t="shared" si="0"/>
        <v>48</v>
      </c>
      <c r="G12" s="97">
        <f t="shared" si="0"/>
        <v>0</v>
      </c>
      <c r="H12" s="97">
        <f t="shared" si="0"/>
        <v>1034</v>
      </c>
      <c r="I12" s="97">
        <f t="shared" si="0"/>
        <v>1287</v>
      </c>
      <c r="J12" s="98">
        <f t="shared" si="0"/>
        <v>2321</v>
      </c>
    </row>
    <row r="13" spans="1:10" ht="30" customHeight="1">
      <c r="A13" s="29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9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9"/>
      <c r="B15" s="358" t="s">
        <v>102</v>
      </c>
      <c r="C15" s="359"/>
      <c r="D15" s="96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9"/>
      <c r="B16" s="391" t="s">
        <v>79</v>
      </c>
      <c r="C16" s="392"/>
      <c r="D16" s="99">
        <v>1182.74</v>
      </c>
      <c r="E16" s="100"/>
      <c r="F16" s="101" t="s">
        <v>115</v>
      </c>
      <c r="G16" s="101"/>
      <c r="H16" s="101"/>
      <c r="I16" s="101"/>
      <c r="J16" s="101"/>
    </row>
    <row r="17" spans="1:10" ht="34.5" customHeight="1">
      <c r="A17" s="29"/>
      <c r="B17" s="391" t="s">
        <v>80</v>
      </c>
      <c r="C17" s="392"/>
      <c r="D17" s="99">
        <v>935.22</v>
      </c>
      <c r="E17" s="100"/>
      <c r="F17" s="101" t="s">
        <v>116</v>
      </c>
      <c r="G17" s="101"/>
      <c r="H17" s="101"/>
      <c r="I17" s="101"/>
      <c r="J17" s="101"/>
    </row>
    <row r="18" spans="1:10" ht="34.5" customHeight="1">
      <c r="A18" s="29"/>
      <c r="B18" s="391" t="s">
        <v>117</v>
      </c>
      <c r="C18" s="392"/>
      <c r="D18" s="341">
        <f>'UO_MEDIA_BEN-AT'!$E$27</f>
        <v>460.17</v>
      </c>
      <c r="E18" s="100"/>
      <c r="F18" s="101" t="s">
        <v>108</v>
      </c>
      <c r="G18" s="101"/>
      <c r="H18" s="101"/>
      <c r="I18" s="101"/>
      <c r="J18" s="101"/>
    </row>
    <row r="19" spans="1:10" ht="34.5" customHeight="1">
      <c r="A19" s="29"/>
      <c r="B19" s="391" t="s">
        <v>82</v>
      </c>
      <c r="C19" s="392"/>
      <c r="D19" s="99" t="s">
        <v>109</v>
      </c>
      <c r="E19" s="100"/>
      <c r="F19" s="101" t="s">
        <v>110</v>
      </c>
      <c r="G19" s="101"/>
      <c r="H19" s="101"/>
      <c r="I19" s="101"/>
      <c r="J19" s="101"/>
    </row>
    <row r="20" spans="1:10" ht="34.5" customHeight="1">
      <c r="A20" s="29"/>
      <c r="B20" s="391" t="s">
        <v>111</v>
      </c>
      <c r="C20" s="392"/>
      <c r="D20" s="99">
        <v>586.91999999999996</v>
      </c>
      <c r="E20" s="100"/>
      <c r="F20" s="101" t="s">
        <v>108</v>
      </c>
      <c r="G20" s="101"/>
      <c r="H20" s="101"/>
      <c r="I20" s="101"/>
      <c r="J20" s="101"/>
    </row>
    <row r="21" spans="1:10" ht="19.5" customHeight="1">
      <c r="A21" s="29"/>
      <c r="B21" s="102" t="s">
        <v>112</v>
      </c>
      <c r="C21" s="103"/>
      <c r="D21" s="103"/>
      <c r="E21" s="104"/>
      <c r="F21" s="104"/>
      <c r="G21" s="104"/>
      <c r="H21" s="104"/>
      <c r="I21" s="104"/>
      <c r="J21" s="104"/>
    </row>
    <row r="22" spans="1:10" ht="33.75" customHeight="1">
      <c r="A22" s="29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0" t="s">
        <v>99</v>
      </c>
      <c r="D4" s="106" t="s">
        <v>100</v>
      </c>
      <c r="E4" s="6"/>
      <c r="F4" s="6"/>
      <c r="G4" s="6"/>
      <c r="H4" s="6"/>
      <c r="I4" s="6"/>
      <c r="J4" s="6"/>
    </row>
    <row r="5" spans="1:10" ht="39.75" customHeight="1">
      <c r="A5" s="4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9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9"/>
      <c r="B10" s="367"/>
      <c r="C10" s="364"/>
      <c r="D10" s="364"/>
      <c r="E10" s="364"/>
      <c r="F10" s="364"/>
      <c r="G10" s="364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2" t="s">
        <v>52</v>
      </c>
      <c r="C11" s="92" t="s">
        <v>53</v>
      </c>
      <c r="D11" s="107">
        <v>834</v>
      </c>
      <c r="E11" s="107">
        <v>145</v>
      </c>
      <c r="F11" s="107">
        <v>37</v>
      </c>
      <c r="G11" s="94">
        <v>0</v>
      </c>
      <c r="H11" s="107">
        <v>899</v>
      </c>
      <c r="I11" s="107">
        <v>1081</v>
      </c>
      <c r="J11" s="95">
        <f>H11+I11</f>
        <v>1980</v>
      </c>
    </row>
    <row r="12" spans="1:10" ht="34.5" customHeight="1">
      <c r="A12" s="29"/>
      <c r="B12" s="386" t="s">
        <v>19</v>
      </c>
      <c r="C12" s="387"/>
      <c r="D12" s="97">
        <f t="shared" ref="D12:J12" si="0">SUM(D11:D11)</f>
        <v>834</v>
      </c>
      <c r="E12" s="97">
        <f t="shared" si="0"/>
        <v>145</v>
      </c>
      <c r="F12" s="97">
        <f t="shared" si="0"/>
        <v>37</v>
      </c>
      <c r="G12" s="97">
        <f t="shared" si="0"/>
        <v>0</v>
      </c>
      <c r="H12" s="97">
        <f t="shared" si="0"/>
        <v>899</v>
      </c>
      <c r="I12" s="97">
        <f t="shared" si="0"/>
        <v>1081</v>
      </c>
      <c r="J12" s="98">
        <f t="shared" si="0"/>
        <v>1980</v>
      </c>
    </row>
    <row r="13" spans="1:10" ht="30" customHeight="1">
      <c r="A13" s="29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9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9"/>
      <c r="B15" s="358" t="s">
        <v>102</v>
      </c>
      <c r="C15" s="359"/>
      <c r="D15" s="96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9"/>
      <c r="B16" s="391" t="s">
        <v>79</v>
      </c>
      <c r="C16" s="392"/>
      <c r="D16" s="99">
        <v>1182.74</v>
      </c>
      <c r="E16" s="100"/>
      <c r="F16" s="101" t="s">
        <v>115</v>
      </c>
      <c r="G16" s="101"/>
      <c r="H16" s="101"/>
      <c r="I16" s="101"/>
      <c r="J16" s="101"/>
    </row>
    <row r="17" spans="1:10" ht="34.5" customHeight="1">
      <c r="A17" s="29"/>
      <c r="B17" s="391" t="s">
        <v>80</v>
      </c>
      <c r="C17" s="392"/>
      <c r="D17" s="99">
        <v>935.22</v>
      </c>
      <c r="E17" s="100"/>
      <c r="F17" s="101" t="s">
        <v>116</v>
      </c>
      <c r="G17" s="101"/>
      <c r="H17" s="101"/>
      <c r="I17" s="101"/>
      <c r="J17" s="101"/>
    </row>
    <row r="18" spans="1:10" ht="34.5" customHeight="1">
      <c r="A18" s="29"/>
      <c r="B18" s="391" t="s">
        <v>117</v>
      </c>
      <c r="C18" s="392"/>
      <c r="D18" s="341">
        <f>'UO_MEDIA_BEN-AT'!$E$28</f>
        <v>619.39</v>
      </c>
      <c r="E18" s="100"/>
      <c r="F18" s="101" t="s">
        <v>108</v>
      </c>
      <c r="G18" s="101"/>
      <c r="H18" s="101"/>
      <c r="I18" s="101"/>
      <c r="J18" s="101"/>
    </row>
    <row r="19" spans="1:10" ht="34.5" customHeight="1">
      <c r="A19" s="29"/>
      <c r="B19" s="391" t="s">
        <v>82</v>
      </c>
      <c r="C19" s="392"/>
      <c r="D19" s="99" t="s">
        <v>109</v>
      </c>
      <c r="E19" s="100"/>
      <c r="F19" s="101" t="s">
        <v>110</v>
      </c>
      <c r="G19" s="101"/>
      <c r="H19" s="101"/>
      <c r="I19" s="101"/>
      <c r="J19" s="101"/>
    </row>
    <row r="20" spans="1:10" ht="34.5" customHeight="1">
      <c r="A20" s="29"/>
      <c r="B20" s="391" t="s">
        <v>111</v>
      </c>
      <c r="C20" s="392"/>
      <c r="D20" s="99">
        <v>586.91999999999996</v>
      </c>
      <c r="E20" s="100"/>
      <c r="F20" s="101" t="s">
        <v>108</v>
      </c>
      <c r="G20" s="101"/>
      <c r="H20" s="101"/>
      <c r="I20" s="101"/>
      <c r="J20" s="101"/>
    </row>
    <row r="21" spans="1:10" ht="19.5" customHeight="1">
      <c r="A21" s="29"/>
      <c r="B21" s="102" t="s">
        <v>112</v>
      </c>
      <c r="C21" s="103"/>
      <c r="D21" s="103"/>
      <c r="E21" s="104"/>
      <c r="F21" s="104"/>
      <c r="G21" s="104"/>
      <c r="H21" s="104"/>
      <c r="I21" s="104"/>
      <c r="J21" s="104"/>
    </row>
    <row r="22" spans="1:10" ht="33.75" customHeight="1">
      <c r="A22" s="29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0" t="s">
        <v>99</v>
      </c>
      <c r="D4" s="106" t="s">
        <v>100</v>
      </c>
      <c r="E4" s="6"/>
      <c r="F4" s="6"/>
      <c r="G4" s="6"/>
      <c r="H4" s="6"/>
      <c r="I4" s="6"/>
      <c r="J4" s="6"/>
    </row>
    <row r="5" spans="1:10" ht="39.75" customHeight="1">
      <c r="A5" s="4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9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9"/>
      <c r="B10" s="367"/>
      <c r="C10" s="364"/>
      <c r="D10" s="364"/>
      <c r="E10" s="364"/>
      <c r="F10" s="364"/>
      <c r="G10" s="364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2" t="s">
        <v>54</v>
      </c>
      <c r="C11" s="92" t="s">
        <v>55</v>
      </c>
      <c r="D11" s="107">
        <v>483</v>
      </c>
      <c r="E11" s="107">
        <v>118</v>
      </c>
      <c r="F11" s="107">
        <v>13</v>
      </c>
      <c r="G11" s="94">
        <v>0</v>
      </c>
      <c r="H11" s="107">
        <v>493</v>
      </c>
      <c r="I11" s="107">
        <v>811</v>
      </c>
      <c r="J11" s="95">
        <f>H11+I11</f>
        <v>1304</v>
      </c>
    </row>
    <row r="12" spans="1:10" ht="34.5" customHeight="1">
      <c r="A12" s="29"/>
      <c r="B12" s="386" t="s">
        <v>19</v>
      </c>
      <c r="C12" s="387"/>
      <c r="D12" s="97">
        <f t="shared" ref="D12:J12" si="0">SUM(D11:D11)</f>
        <v>483</v>
      </c>
      <c r="E12" s="97">
        <f t="shared" si="0"/>
        <v>118</v>
      </c>
      <c r="F12" s="97">
        <f t="shared" si="0"/>
        <v>13</v>
      </c>
      <c r="G12" s="97">
        <f t="shared" si="0"/>
        <v>0</v>
      </c>
      <c r="H12" s="97">
        <f t="shared" si="0"/>
        <v>493</v>
      </c>
      <c r="I12" s="97">
        <f t="shared" si="0"/>
        <v>811</v>
      </c>
      <c r="J12" s="98">
        <f t="shared" si="0"/>
        <v>1304</v>
      </c>
    </row>
    <row r="13" spans="1:10" ht="30" customHeight="1">
      <c r="A13" s="29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9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9"/>
      <c r="B15" s="358" t="s">
        <v>102</v>
      </c>
      <c r="C15" s="359"/>
      <c r="D15" s="96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9"/>
      <c r="B16" s="391" t="s">
        <v>79</v>
      </c>
      <c r="C16" s="392"/>
      <c r="D16" s="99">
        <v>1182.74</v>
      </c>
      <c r="E16" s="100"/>
      <c r="F16" s="101" t="s">
        <v>115</v>
      </c>
      <c r="G16" s="101"/>
      <c r="H16" s="101"/>
      <c r="I16" s="101"/>
      <c r="J16" s="101"/>
    </row>
    <row r="17" spans="1:10" ht="34.5" customHeight="1">
      <c r="A17" s="29"/>
      <c r="B17" s="391" t="s">
        <v>80</v>
      </c>
      <c r="C17" s="392"/>
      <c r="D17" s="99">
        <v>935.22</v>
      </c>
      <c r="E17" s="100"/>
      <c r="F17" s="101" t="s">
        <v>116</v>
      </c>
      <c r="G17" s="101"/>
      <c r="H17" s="101"/>
      <c r="I17" s="101"/>
      <c r="J17" s="101"/>
    </row>
    <row r="18" spans="1:10" ht="34.5" customHeight="1">
      <c r="A18" s="29"/>
      <c r="B18" s="391" t="s">
        <v>117</v>
      </c>
      <c r="C18" s="392"/>
      <c r="D18" s="341">
        <f>'UO_MEDIA_BEN-AT'!$E$29</f>
        <v>356.24</v>
      </c>
      <c r="E18" s="100"/>
      <c r="F18" s="101" t="s">
        <v>108</v>
      </c>
      <c r="G18" s="101"/>
      <c r="H18" s="101"/>
      <c r="I18" s="101"/>
      <c r="J18" s="101"/>
    </row>
    <row r="19" spans="1:10" ht="34.5" customHeight="1">
      <c r="A19" s="29"/>
      <c r="B19" s="391" t="s">
        <v>82</v>
      </c>
      <c r="C19" s="392"/>
      <c r="D19" s="99" t="s">
        <v>109</v>
      </c>
      <c r="E19" s="100"/>
      <c r="F19" s="101" t="s">
        <v>110</v>
      </c>
      <c r="G19" s="101"/>
      <c r="H19" s="101"/>
      <c r="I19" s="101"/>
      <c r="J19" s="101"/>
    </row>
    <row r="20" spans="1:10" ht="34.5" customHeight="1">
      <c r="A20" s="29"/>
      <c r="B20" s="391" t="s">
        <v>111</v>
      </c>
      <c r="C20" s="392"/>
      <c r="D20" s="99">
        <v>586.91999999999996</v>
      </c>
      <c r="E20" s="100"/>
      <c r="F20" s="101" t="s">
        <v>108</v>
      </c>
      <c r="G20" s="101"/>
      <c r="H20" s="101"/>
      <c r="I20" s="101"/>
      <c r="J20" s="101"/>
    </row>
    <row r="21" spans="1:10" ht="19.5" customHeight="1">
      <c r="A21" s="29"/>
      <c r="B21" s="102" t="s">
        <v>112</v>
      </c>
      <c r="C21" s="103"/>
      <c r="D21" s="103"/>
      <c r="E21" s="104"/>
      <c r="F21" s="104"/>
      <c r="G21" s="104"/>
      <c r="H21" s="104"/>
      <c r="I21" s="104"/>
      <c r="J21" s="104"/>
    </row>
    <row r="22" spans="1:10" ht="33.75" customHeight="1">
      <c r="A22" s="29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0" t="s">
        <v>99</v>
      </c>
      <c r="D4" s="106" t="s">
        <v>100</v>
      </c>
      <c r="E4" s="6"/>
      <c r="F4" s="6"/>
      <c r="G4" s="6"/>
      <c r="H4" s="6"/>
      <c r="I4" s="6"/>
      <c r="J4" s="6"/>
    </row>
    <row r="5" spans="1:10" ht="39.75" customHeight="1">
      <c r="A5" s="4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9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9"/>
      <c r="B10" s="367"/>
      <c r="C10" s="364"/>
      <c r="D10" s="364"/>
      <c r="E10" s="364"/>
      <c r="F10" s="364"/>
      <c r="G10" s="364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2" t="s">
        <v>56</v>
      </c>
      <c r="C11" s="92" t="s">
        <v>57</v>
      </c>
      <c r="D11" s="107">
        <v>1296</v>
      </c>
      <c r="E11" s="107">
        <v>204</v>
      </c>
      <c r="F11" s="107">
        <v>399</v>
      </c>
      <c r="G11" s="94">
        <v>0</v>
      </c>
      <c r="H11" s="107">
        <v>1897</v>
      </c>
      <c r="I11" s="107">
        <v>2199</v>
      </c>
      <c r="J11" s="95">
        <f>H11+I11</f>
        <v>4096</v>
      </c>
    </row>
    <row r="12" spans="1:10" ht="34.5" customHeight="1">
      <c r="A12" s="29"/>
      <c r="B12" s="386" t="s">
        <v>19</v>
      </c>
      <c r="C12" s="387"/>
      <c r="D12" s="97">
        <f t="shared" ref="D12:J12" si="0">SUM(D11:D11)</f>
        <v>1296</v>
      </c>
      <c r="E12" s="97">
        <f t="shared" si="0"/>
        <v>204</v>
      </c>
      <c r="F12" s="97">
        <f t="shared" si="0"/>
        <v>399</v>
      </c>
      <c r="G12" s="97">
        <f t="shared" si="0"/>
        <v>0</v>
      </c>
      <c r="H12" s="97">
        <f t="shared" si="0"/>
        <v>1897</v>
      </c>
      <c r="I12" s="97">
        <f t="shared" si="0"/>
        <v>2199</v>
      </c>
      <c r="J12" s="98">
        <f t="shared" si="0"/>
        <v>4096</v>
      </c>
    </row>
    <row r="13" spans="1:10" ht="30" customHeight="1">
      <c r="A13" s="29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9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9"/>
      <c r="B15" s="358" t="s">
        <v>102</v>
      </c>
      <c r="C15" s="359"/>
      <c r="D15" s="96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9"/>
      <c r="B16" s="391" t="s">
        <v>79</v>
      </c>
      <c r="C16" s="392"/>
      <c r="D16" s="99">
        <v>1182.74</v>
      </c>
      <c r="E16" s="100"/>
      <c r="F16" s="101" t="s">
        <v>115</v>
      </c>
      <c r="G16" s="101"/>
      <c r="H16" s="101"/>
      <c r="I16" s="101"/>
      <c r="J16" s="101"/>
    </row>
    <row r="17" spans="1:10" ht="34.5" customHeight="1">
      <c r="A17" s="29"/>
      <c r="B17" s="391" t="s">
        <v>80</v>
      </c>
      <c r="C17" s="392"/>
      <c r="D17" s="99">
        <v>935.22</v>
      </c>
      <c r="E17" s="100"/>
      <c r="F17" s="101" t="s">
        <v>116</v>
      </c>
      <c r="G17" s="101"/>
      <c r="H17" s="101"/>
      <c r="I17" s="101"/>
      <c r="J17" s="101"/>
    </row>
    <row r="18" spans="1:10" ht="34.5" customHeight="1">
      <c r="A18" s="29"/>
      <c r="B18" s="391" t="s">
        <v>117</v>
      </c>
      <c r="C18" s="392"/>
      <c r="D18" s="341">
        <f>'UO_MEDIA_BEN-AT'!$E$30</f>
        <v>267.07</v>
      </c>
      <c r="E18" s="100"/>
      <c r="F18" s="101" t="s">
        <v>108</v>
      </c>
      <c r="G18" s="101"/>
      <c r="H18" s="101"/>
      <c r="I18" s="101"/>
      <c r="J18" s="101"/>
    </row>
    <row r="19" spans="1:10" ht="34.5" customHeight="1">
      <c r="A19" s="29"/>
      <c r="B19" s="391" t="s">
        <v>82</v>
      </c>
      <c r="C19" s="392"/>
      <c r="D19" s="99" t="s">
        <v>109</v>
      </c>
      <c r="E19" s="100"/>
      <c r="F19" s="101" t="s">
        <v>110</v>
      </c>
      <c r="G19" s="101"/>
      <c r="H19" s="101"/>
      <c r="I19" s="101"/>
      <c r="J19" s="101"/>
    </row>
    <row r="20" spans="1:10" ht="34.5" customHeight="1">
      <c r="A20" s="29"/>
      <c r="B20" s="391" t="s">
        <v>111</v>
      </c>
      <c r="C20" s="392"/>
      <c r="D20" s="99">
        <v>586.91999999999996</v>
      </c>
      <c r="E20" s="100"/>
      <c r="F20" s="101" t="s">
        <v>108</v>
      </c>
      <c r="G20" s="101"/>
      <c r="H20" s="101"/>
      <c r="I20" s="101"/>
      <c r="J20" s="101"/>
    </row>
    <row r="21" spans="1:10" ht="19.5" customHeight="1">
      <c r="A21" s="29"/>
      <c r="B21" s="102" t="s">
        <v>112</v>
      </c>
      <c r="C21" s="103"/>
      <c r="D21" s="103"/>
      <c r="E21" s="104"/>
      <c r="F21" s="104"/>
      <c r="G21" s="104"/>
      <c r="H21" s="104"/>
      <c r="I21" s="104"/>
      <c r="J21" s="104"/>
    </row>
    <row r="22" spans="1:10" ht="33.75" customHeight="1">
      <c r="A22" s="29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0" t="s">
        <v>99</v>
      </c>
      <c r="D4" s="106" t="s">
        <v>100</v>
      </c>
      <c r="E4" s="6"/>
      <c r="F4" s="6"/>
      <c r="G4" s="6"/>
      <c r="H4" s="6"/>
      <c r="I4" s="6"/>
      <c r="J4" s="6"/>
    </row>
    <row r="5" spans="1:10" ht="39.75" customHeight="1">
      <c r="A5" s="4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9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9"/>
      <c r="B10" s="367"/>
      <c r="C10" s="364"/>
      <c r="D10" s="364"/>
      <c r="E10" s="364"/>
      <c r="F10" s="364"/>
      <c r="G10" s="364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2" t="s">
        <v>58</v>
      </c>
      <c r="C11" s="92" t="s">
        <v>59</v>
      </c>
      <c r="D11" s="107">
        <v>450</v>
      </c>
      <c r="E11" s="107">
        <v>98</v>
      </c>
      <c r="F11" s="107">
        <v>0</v>
      </c>
      <c r="G11" s="94">
        <v>0</v>
      </c>
      <c r="H11" s="107">
        <v>448</v>
      </c>
      <c r="I11" s="107">
        <v>678</v>
      </c>
      <c r="J11" s="95">
        <f>H11+I11</f>
        <v>1126</v>
      </c>
    </row>
    <row r="12" spans="1:10" ht="34.5" customHeight="1">
      <c r="A12" s="29"/>
      <c r="B12" s="386" t="s">
        <v>19</v>
      </c>
      <c r="C12" s="387"/>
      <c r="D12" s="97">
        <f t="shared" ref="D12:J12" si="0">SUM(D11:D11)</f>
        <v>450</v>
      </c>
      <c r="E12" s="97">
        <f t="shared" si="0"/>
        <v>98</v>
      </c>
      <c r="F12" s="97">
        <f t="shared" si="0"/>
        <v>0</v>
      </c>
      <c r="G12" s="97">
        <f t="shared" si="0"/>
        <v>0</v>
      </c>
      <c r="H12" s="97">
        <f t="shared" si="0"/>
        <v>448</v>
      </c>
      <c r="I12" s="97">
        <f t="shared" si="0"/>
        <v>678</v>
      </c>
      <c r="J12" s="98">
        <f t="shared" si="0"/>
        <v>1126</v>
      </c>
    </row>
    <row r="13" spans="1:10" ht="30" customHeight="1">
      <c r="A13" s="29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9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9"/>
      <c r="B15" s="358" t="s">
        <v>102</v>
      </c>
      <c r="C15" s="359"/>
      <c r="D15" s="96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9"/>
      <c r="B16" s="391" t="s">
        <v>79</v>
      </c>
      <c r="C16" s="392"/>
      <c r="D16" s="99">
        <v>1182.74</v>
      </c>
      <c r="E16" s="100"/>
      <c r="F16" s="101" t="s">
        <v>115</v>
      </c>
      <c r="G16" s="101"/>
      <c r="H16" s="101"/>
      <c r="I16" s="101"/>
      <c r="J16" s="101"/>
    </row>
    <row r="17" spans="1:10" ht="34.5" customHeight="1">
      <c r="A17" s="29"/>
      <c r="B17" s="391" t="s">
        <v>80</v>
      </c>
      <c r="C17" s="392"/>
      <c r="D17" s="99">
        <v>935.22</v>
      </c>
      <c r="E17" s="100"/>
      <c r="F17" s="101" t="s">
        <v>116</v>
      </c>
      <c r="G17" s="101"/>
      <c r="H17" s="101"/>
      <c r="I17" s="101"/>
      <c r="J17" s="101"/>
    </row>
    <row r="18" spans="1:10" ht="34.5" customHeight="1">
      <c r="A18" s="29"/>
      <c r="B18" s="391" t="s">
        <v>117</v>
      </c>
      <c r="C18" s="392"/>
      <c r="D18" s="341">
        <f>'UO_MEDIA_BEN-AT'!$E$31</f>
        <v>0</v>
      </c>
      <c r="E18" s="100"/>
      <c r="F18" s="101" t="s">
        <v>108</v>
      </c>
      <c r="G18" s="101"/>
      <c r="H18" s="101"/>
      <c r="I18" s="101"/>
      <c r="J18" s="101"/>
    </row>
    <row r="19" spans="1:10" ht="34.5" customHeight="1">
      <c r="A19" s="29"/>
      <c r="B19" s="391" t="s">
        <v>82</v>
      </c>
      <c r="C19" s="392"/>
      <c r="D19" s="99" t="s">
        <v>109</v>
      </c>
      <c r="E19" s="100"/>
      <c r="F19" s="101" t="s">
        <v>110</v>
      </c>
      <c r="G19" s="101"/>
      <c r="H19" s="101"/>
      <c r="I19" s="101"/>
      <c r="J19" s="101"/>
    </row>
    <row r="20" spans="1:10" ht="34.5" customHeight="1">
      <c r="A20" s="29"/>
      <c r="B20" s="391" t="s">
        <v>111</v>
      </c>
      <c r="C20" s="392"/>
      <c r="D20" s="99">
        <v>586.91999999999996</v>
      </c>
      <c r="E20" s="100"/>
      <c r="F20" s="101" t="s">
        <v>108</v>
      </c>
      <c r="G20" s="101"/>
      <c r="H20" s="101"/>
      <c r="I20" s="101"/>
      <c r="J20" s="101"/>
    </row>
    <row r="21" spans="1:10" ht="19.5" customHeight="1">
      <c r="A21" s="29"/>
      <c r="B21" s="102" t="s">
        <v>112</v>
      </c>
      <c r="C21" s="103"/>
      <c r="D21" s="103"/>
      <c r="E21" s="104"/>
      <c r="F21" s="104"/>
      <c r="G21" s="104"/>
      <c r="H21" s="104"/>
      <c r="I21" s="104"/>
      <c r="J21" s="104"/>
    </row>
    <row r="22" spans="1:10" ht="33.75" customHeight="1">
      <c r="A22" s="29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138"/>
      <c r="B1" s="139" t="s">
        <v>0</v>
      </c>
      <c r="C1" s="138"/>
      <c r="D1" s="138"/>
      <c r="E1" s="138"/>
      <c r="F1" s="138"/>
      <c r="G1" s="138"/>
      <c r="H1" s="138"/>
      <c r="I1" s="138"/>
      <c r="J1" s="138"/>
    </row>
    <row r="2" spans="1:10" ht="30" customHeight="1">
      <c r="A2" s="140"/>
      <c r="B2" s="140" t="s">
        <v>1</v>
      </c>
      <c r="C2" s="141" t="s">
        <v>2</v>
      </c>
      <c r="D2" s="140"/>
      <c r="E2" s="140"/>
      <c r="F2" s="140"/>
      <c r="G2" s="140"/>
      <c r="H2" s="140"/>
      <c r="I2" s="140"/>
      <c r="J2" s="140"/>
    </row>
    <row r="3" spans="1:10" ht="30" customHeight="1">
      <c r="A3" s="140"/>
      <c r="B3" s="140" t="s">
        <v>3</v>
      </c>
      <c r="C3" s="142" t="s">
        <v>61</v>
      </c>
      <c r="D3" s="140"/>
      <c r="E3" s="140"/>
      <c r="F3" s="140"/>
      <c r="G3" s="140"/>
      <c r="H3" s="140"/>
      <c r="I3" s="140"/>
      <c r="J3" s="140"/>
    </row>
    <row r="4" spans="1:10" ht="30" customHeight="1">
      <c r="A4" s="140"/>
      <c r="B4" s="140" t="s">
        <v>5</v>
      </c>
      <c r="C4" s="143" t="s">
        <v>99</v>
      </c>
      <c r="D4" s="144" t="s">
        <v>100</v>
      </c>
      <c r="E4" s="140"/>
      <c r="F4" s="140"/>
      <c r="G4" s="140"/>
      <c r="H4" s="140"/>
      <c r="I4" s="140"/>
      <c r="J4" s="140"/>
    </row>
    <row r="5" spans="1:10" ht="39.75" customHeight="1">
      <c r="A5" s="145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140"/>
      <c r="B6" s="146"/>
      <c r="C6" s="146"/>
      <c r="D6" s="146"/>
      <c r="E6" s="146"/>
      <c r="F6" s="146"/>
      <c r="G6" s="146"/>
      <c r="H6" s="146"/>
      <c r="I6" s="146"/>
      <c r="J6" s="146"/>
    </row>
    <row r="7" spans="1:10" ht="39.75" customHeight="1">
      <c r="A7" s="140"/>
      <c r="B7" s="141" t="s">
        <v>7</v>
      </c>
      <c r="C7" s="140"/>
      <c r="D7" s="140"/>
      <c r="E7" s="140"/>
      <c r="F7" s="140"/>
      <c r="G7" s="140"/>
      <c r="H7" s="140"/>
      <c r="I7" s="140"/>
      <c r="J7" s="140"/>
    </row>
    <row r="8" spans="1:10" ht="39.75" customHeight="1">
      <c r="A8" s="147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147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147"/>
      <c r="B10" s="367"/>
      <c r="C10" s="364"/>
      <c r="D10" s="364"/>
      <c r="E10" s="364"/>
      <c r="F10" s="364"/>
      <c r="G10" s="364"/>
      <c r="H10" s="148" t="s">
        <v>17</v>
      </c>
      <c r="I10" s="148" t="s">
        <v>18</v>
      </c>
      <c r="J10" s="149" t="s">
        <v>19</v>
      </c>
    </row>
    <row r="11" spans="1:10" ht="34.5" customHeight="1">
      <c r="A11" s="147"/>
      <c r="B11" s="150" t="s">
        <v>60</v>
      </c>
      <c r="C11" s="150" t="s">
        <v>61</v>
      </c>
      <c r="D11" s="151">
        <v>803</v>
      </c>
      <c r="E11" s="152">
        <v>139</v>
      </c>
      <c r="F11" s="153">
        <v>23</v>
      </c>
      <c r="G11" s="154">
        <v>0</v>
      </c>
      <c r="H11" s="155">
        <v>947</v>
      </c>
      <c r="I11" s="156">
        <v>990</v>
      </c>
      <c r="J11" s="157">
        <f>H11+I11</f>
        <v>1937</v>
      </c>
    </row>
    <row r="12" spans="1:10" ht="34.5" customHeight="1">
      <c r="A12" s="147"/>
      <c r="B12" s="386" t="s">
        <v>19</v>
      </c>
      <c r="C12" s="387"/>
      <c r="D12" s="159">
        <f t="shared" ref="D12:J12" si="0">SUM(D11:D11)</f>
        <v>803</v>
      </c>
      <c r="E12" s="159">
        <f t="shared" si="0"/>
        <v>139</v>
      </c>
      <c r="F12" s="159">
        <f t="shared" si="0"/>
        <v>23</v>
      </c>
      <c r="G12" s="159">
        <f t="shared" si="0"/>
        <v>0</v>
      </c>
      <c r="H12" s="159">
        <f t="shared" si="0"/>
        <v>947</v>
      </c>
      <c r="I12" s="159">
        <f t="shared" si="0"/>
        <v>990</v>
      </c>
      <c r="J12" s="160">
        <f t="shared" si="0"/>
        <v>1937</v>
      </c>
    </row>
    <row r="13" spans="1:10" ht="30" customHeight="1">
      <c r="A13" s="147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147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147"/>
      <c r="B15" s="358" t="s">
        <v>102</v>
      </c>
      <c r="C15" s="359"/>
      <c r="D15" s="158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147"/>
      <c r="B16" s="391" t="s">
        <v>79</v>
      </c>
      <c r="C16" s="392"/>
      <c r="D16" s="161">
        <v>1182.74</v>
      </c>
      <c r="E16" s="162"/>
      <c r="F16" s="163" t="s">
        <v>115</v>
      </c>
      <c r="G16" s="163"/>
      <c r="H16" s="163"/>
      <c r="I16" s="163"/>
      <c r="J16" s="163"/>
    </row>
    <row r="17" spans="1:10" ht="34.5" customHeight="1">
      <c r="A17" s="147"/>
      <c r="B17" s="391" t="s">
        <v>80</v>
      </c>
      <c r="C17" s="392"/>
      <c r="D17" s="161">
        <v>935.22</v>
      </c>
      <c r="E17" s="162"/>
      <c r="F17" s="163" t="s">
        <v>116</v>
      </c>
      <c r="G17" s="163"/>
      <c r="H17" s="163"/>
      <c r="I17" s="163"/>
      <c r="J17" s="163"/>
    </row>
    <row r="18" spans="1:10" ht="34.5" customHeight="1">
      <c r="A18" s="147"/>
      <c r="B18" s="391" t="s">
        <v>117</v>
      </c>
      <c r="C18" s="392"/>
      <c r="D18" s="341">
        <f>'UO_MEDIA_BEN-AT'!$E$32</f>
        <v>712.05</v>
      </c>
      <c r="E18" s="162"/>
      <c r="F18" s="163" t="s">
        <v>108</v>
      </c>
      <c r="G18" s="163"/>
      <c r="H18" s="163"/>
      <c r="I18" s="163"/>
      <c r="J18" s="163"/>
    </row>
    <row r="19" spans="1:10" ht="34.5" customHeight="1">
      <c r="A19" s="147"/>
      <c r="B19" s="391" t="s">
        <v>82</v>
      </c>
      <c r="C19" s="392"/>
      <c r="D19" s="161" t="s">
        <v>109</v>
      </c>
      <c r="E19" s="162"/>
      <c r="F19" s="163" t="s">
        <v>110</v>
      </c>
      <c r="G19" s="163"/>
      <c r="H19" s="163"/>
      <c r="I19" s="163"/>
      <c r="J19" s="163"/>
    </row>
    <row r="20" spans="1:10" ht="34.5" customHeight="1">
      <c r="A20" s="147"/>
      <c r="B20" s="391" t="s">
        <v>111</v>
      </c>
      <c r="C20" s="392"/>
      <c r="D20" s="161">
        <v>586.91999999999996</v>
      </c>
      <c r="E20" s="162"/>
      <c r="F20" s="163" t="s">
        <v>108</v>
      </c>
      <c r="G20" s="163"/>
      <c r="H20" s="163"/>
      <c r="I20" s="163"/>
      <c r="J20" s="163"/>
    </row>
    <row r="21" spans="1:10" ht="19.5" customHeight="1">
      <c r="A21" s="147"/>
      <c r="B21" s="164" t="s">
        <v>112</v>
      </c>
      <c r="C21" s="165"/>
      <c r="D21" s="165"/>
      <c r="E21" s="166"/>
      <c r="F21" s="166"/>
      <c r="G21" s="166"/>
      <c r="H21" s="166"/>
      <c r="I21" s="166"/>
      <c r="J21" s="166"/>
    </row>
    <row r="22" spans="1:10" ht="33.75" customHeight="1">
      <c r="A22" s="147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147"/>
      <c r="B23" s="147"/>
      <c r="C23" s="147"/>
      <c r="D23" s="147"/>
      <c r="E23" s="147"/>
      <c r="F23" s="147"/>
      <c r="G23" s="147"/>
      <c r="H23" s="147"/>
      <c r="I23" s="147"/>
      <c r="J23" s="147"/>
    </row>
    <row r="24" spans="1:10" ht="19.5" customHeight="1">
      <c r="A24" s="147"/>
      <c r="B24" s="147"/>
      <c r="C24" s="147"/>
      <c r="D24" s="147"/>
      <c r="E24" s="147"/>
      <c r="F24" s="147"/>
      <c r="G24" s="147"/>
      <c r="H24" s="167"/>
      <c r="I24" s="147"/>
      <c r="J24" s="147"/>
    </row>
    <row r="25" spans="1:10" ht="19.5" customHeight="1">
      <c r="A25" s="147"/>
      <c r="B25" s="147"/>
      <c r="C25" s="147"/>
      <c r="D25" s="147"/>
      <c r="E25" s="147"/>
      <c r="F25" s="147"/>
      <c r="G25" s="147"/>
      <c r="H25" s="147"/>
      <c r="I25" s="147"/>
      <c r="J25" s="147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168"/>
      <c r="B1" s="169" t="s">
        <v>0</v>
      </c>
      <c r="C1" s="168"/>
      <c r="D1" s="168"/>
      <c r="E1" s="168"/>
      <c r="F1" s="168"/>
      <c r="G1" s="168"/>
      <c r="H1" s="168"/>
      <c r="I1" s="168"/>
      <c r="J1" s="168"/>
    </row>
    <row r="2" spans="1:10" ht="30" customHeight="1">
      <c r="A2" s="170"/>
      <c r="B2" s="170" t="s">
        <v>1</v>
      </c>
      <c r="C2" s="171" t="s">
        <v>2</v>
      </c>
      <c r="D2" s="170"/>
      <c r="E2" s="170"/>
      <c r="F2" s="170"/>
      <c r="G2" s="170"/>
      <c r="H2" s="170"/>
      <c r="I2" s="170"/>
      <c r="J2" s="170"/>
    </row>
    <row r="3" spans="1:10" ht="30" customHeight="1">
      <c r="A3" s="170"/>
      <c r="B3" s="170" t="s">
        <v>3</v>
      </c>
      <c r="C3" s="172" t="s">
        <v>63</v>
      </c>
      <c r="D3" s="170"/>
      <c r="E3" s="170"/>
      <c r="F3" s="170"/>
      <c r="G3" s="170"/>
      <c r="H3" s="170"/>
      <c r="I3" s="170"/>
      <c r="J3" s="170"/>
    </row>
    <row r="4" spans="1:10" ht="30" customHeight="1">
      <c r="A4" s="170"/>
      <c r="B4" s="170" t="s">
        <v>5</v>
      </c>
      <c r="C4" s="173" t="s">
        <v>99</v>
      </c>
      <c r="D4" s="174" t="s">
        <v>100</v>
      </c>
      <c r="E4" s="170"/>
      <c r="F4" s="170"/>
      <c r="G4" s="170"/>
      <c r="H4" s="170"/>
      <c r="I4" s="170"/>
      <c r="J4" s="170"/>
    </row>
    <row r="5" spans="1:10" ht="39.75" customHeight="1">
      <c r="A5" s="175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170"/>
      <c r="B6" s="176"/>
      <c r="C6" s="176"/>
      <c r="D6" s="176"/>
      <c r="E6" s="176"/>
      <c r="F6" s="176"/>
      <c r="G6" s="176"/>
      <c r="H6" s="176"/>
      <c r="I6" s="176"/>
      <c r="J6" s="176"/>
    </row>
    <row r="7" spans="1:10" ht="39.75" customHeight="1">
      <c r="A7" s="170"/>
      <c r="B7" s="171" t="s">
        <v>7</v>
      </c>
      <c r="C7" s="170"/>
      <c r="D7" s="170"/>
      <c r="E7" s="170"/>
      <c r="F7" s="170"/>
      <c r="G7" s="170"/>
      <c r="H7" s="170"/>
      <c r="I7" s="170"/>
      <c r="J7" s="170"/>
    </row>
    <row r="8" spans="1:10" ht="39.75" customHeight="1">
      <c r="A8" s="177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177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177"/>
      <c r="B10" s="367"/>
      <c r="C10" s="364"/>
      <c r="D10" s="364"/>
      <c r="E10" s="364"/>
      <c r="F10" s="364"/>
      <c r="G10" s="364"/>
      <c r="H10" s="178" t="s">
        <v>17</v>
      </c>
      <c r="I10" s="178" t="s">
        <v>18</v>
      </c>
      <c r="J10" s="179" t="s">
        <v>19</v>
      </c>
    </row>
    <row r="11" spans="1:10" ht="34.5" customHeight="1">
      <c r="A11" s="177"/>
      <c r="B11" s="180" t="s">
        <v>62</v>
      </c>
      <c r="C11" s="180" t="s">
        <v>63</v>
      </c>
      <c r="D11" s="181">
        <v>241</v>
      </c>
      <c r="E11" s="182">
        <v>63</v>
      </c>
      <c r="F11" s="183">
        <v>0</v>
      </c>
      <c r="G11" s="184">
        <v>0</v>
      </c>
      <c r="H11" s="185">
        <v>232</v>
      </c>
      <c r="I11" s="186">
        <v>354</v>
      </c>
      <c r="J11" s="187">
        <f>H11+I11</f>
        <v>586</v>
      </c>
    </row>
    <row r="12" spans="1:10" ht="34.5" customHeight="1">
      <c r="A12" s="177"/>
      <c r="B12" s="386" t="s">
        <v>19</v>
      </c>
      <c r="C12" s="387"/>
      <c r="D12" s="189">
        <f t="shared" ref="D12:J12" si="0">SUM(D11:D11)</f>
        <v>241</v>
      </c>
      <c r="E12" s="189">
        <f t="shared" si="0"/>
        <v>63</v>
      </c>
      <c r="F12" s="189">
        <f t="shared" si="0"/>
        <v>0</v>
      </c>
      <c r="G12" s="189">
        <f t="shared" si="0"/>
        <v>0</v>
      </c>
      <c r="H12" s="189">
        <f t="shared" si="0"/>
        <v>232</v>
      </c>
      <c r="I12" s="189">
        <f t="shared" si="0"/>
        <v>354</v>
      </c>
      <c r="J12" s="190">
        <f t="shared" si="0"/>
        <v>586</v>
      </c>
    </row>
    <row r="13" spans="1:10" ht="30" customHeight="1">
      <c r="A13" s="177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177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177"/>
      <c r="B15" s="358" t="s">
        <v>102</v>
      </c>
      <c r="C15" s="359"/>
      <c r="D15" s="188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177"/>
      <c r="B16" s="391" t="s">
        <v>79</v>
      </c>
      <c r="C16" s="392"/>
      <c r="D16" s="191">
        <v>1182.74</v>
      </c>
      <c r="E16" s="192"/>
      <c r="F16" s="193" t="s">
        <v>115</v>
      </c>
      <c r="G16" s="193"/>
      <c r="H16" s="193"/>
      <c r="I16" s="193"/>
      <c r="J16" s="193"/>
    </row>
    <row r="17" spans="1:10" ht="34.5" customHeight="1">
      <c r="A17" s="177"/>
      <c r="B17" s="391" t="s">
        <v>80</v>
      </c>
      <c r="C17" s="392"/>
      <c r="D17" s="191">
        <v>935.22</v>
      </c>
      <c r="E17" s="192"/>
      <c r="F17" s="193" t="s">
        <v>116</v>
      </c>
      <c r="G17" s="193"/>
      <c r="H17" s="193"/>
      <c r="I17" s="193"/>
      <c r="J17" s="193"/>
    </row>
    <row r="18" spans="1:10" ht="34.5" customHeight="1">
      <c r="A18" s="177"/>
      <c r="B18" s="391" t="s">
        <v>117</v>
      </c>
      <c r="C18" s="392"/>
      <c r="D18" s="341">
        <f>'UO_MEDIA_BEN-AT'!$E$33</f>
        <v>0</v>
      </c>
      <c r="E18" s="192"/>
      <c r="F18" s="193" t="s">
        <v>108</v>
      </c>
      <c r="G18" s="193"/>
      <c r="H18" s="193"/>
      <c r="I18" s="193"/>
      <c r="J18" s="193"/>
    </row>
    <row r="19" spans="1:10" ht="34.5" customHeight="1">
      <c r="A19" s="177"/>
      <c r="B19" s="391" t="s">
        <v>82</v>
      </c>
      <c r="C19" s="392"/>
      <c r="D19" s="191" t="s">
        <v>109</v>
      </c>
      <c r="E19" s="192"/>
      <c r="F19" s="193" t="s">
        <v>110</v>
      </c>
      <c r="G19" s="193"/>
      <c r="H19" s="193"/>
      <c r="I19" s="193"/>
      <c r="J19" s="193"/>
    </row>
    <row r="20" spans="1:10" ht="34.5" customHeight="1">
      <c r="A20" s="177"/>
      <c r="B20" s="391" t="s">
        <v>111</v>
      </c>
      <c r="C20" s="392"/>
      <c r="D20" s="191">
        <v>586.91999999999996</v>
      </c>
      <c r="E20" s="192"/>
      <c r="F20" s="193" t="s">
        <v>108</v>
      </c>
      <c r="G20" s="193"/>
      <c r="H20" s="193"/>
      <c r="I20" s="193"/>
      <c r="J20" s="193"/>
    </row>
    <row r="21" spans="1:10" ht="19.5" customHeight="1">
      <c r="A21" s="177"/>
      <c r="B21" s="194" t="s">
        <v>112</v>
      </c>
      <c r="C21" s="195"/>
      <c r="D21" s="195"/>
      <c r="E21" s="196"/>
      <c r="F21" s="196"/>
      <c r="G21" s="196"/>
      <c r="H21" s="196"/>
      <c r="I21" s="196"/>
      <c r="J21" s="196"/>
    </row>
    <row r="22" spans="1:10" ht="33.75" customHeight="1">
      <c r="A22" s="177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177"/>
      <c r="B23" s="177"/>
      <c r="C23" s="177"/>
      <c r="D23" s="177"/>
      <c r="E23" s="177"/>
      <c r="F23" s="177"/>
      <c r="G23" s="177"/>
      <c r="H23" s="177"/>
      <c r="I23" s="177"/>
      <c r="J23" s="177"/>
    </row>
    <row r="24" spans="1:10" ht="19.5" customHeight="1">
      <c r="A24" s="177"/>
      <c r="B24" s="177"/>
      <c r="C24" s="177"/>
      <c r="D24" s="177"/>
      <c r="E24" s="177"/>
      <c r="F24" s="177"/>
      <c r="G24" s="177"/>
      <c r="H24" s="197"/>
      <c r="I24" s="177"/>
      <c r="J24" s="177"/>
    </row>
    <row r="25" spans="1:10" ht="19.5" customHeight="1">
      <c r="A25" s="177"/>
      <c r="B25" s="177"/>
      <c r="C25" s="177"/>
      <c r="D25" s="177"/>
      <c r="E25" s="177"/>
      <c r="F25" s="177"/>
      <c r="G25" s="177"/>
      <c r="H25" s="177"/>
      <c r="I25" s="177"/>
      <c r="J25" s="177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198"/>
      <c r="B1" s="199" t="s">
        <v>0</v>
      </c>
      <c r="C1" s="198"/>
      <c r="D1" s="198"/>
      <c r="E1" s="198"/>
      <c r="F1" s="198"/>
      <c r="G1" s="198"/>
      <c r="H1" s="198"/>
      <c r="I1" s="198"/>
      <c r="J1" s="198"/>
    </row>
    <row r="2" spans="1:10" ht="30" customHeight="1">
      <c r="A2" s="200"/>
      <c r="B2" s="200" t="s">
        <v>1</v>
      </c>
      <c r="C2" s="201" t="s">
        <v>2</v>
      </c>
      <c r="D2" s="200"/>
      <c r="E2" s="200"/>
      <c r="F2" s="200"/>
      <c r="G2" s="200"/>
      <c r="H2" s="200"/>
      <c r="I2" s="200"/>
      <c r="J2" s="200"/>
    </row>
    <row r="3" spans="1:10" ht="30" customHeight="1">
      <c r="A3" s="200"/>
      <c r="B3" s="200" t="s">
        <v>3</v>
      </c>
      <c r="C3" s="202" t="s">
        <v>65</v>
      </c>
      <c r="D3" s="200"/>
      <c r="E3" s="200"/>
      <c r="F3" s="200"/>
      <c r="G3" s="200"/>
      <c r="H3" s="200"/>
      <c r="I3" s="200"/>
      <c r="J3" s="200"/>
    </row>
    <row r="4" spans="1:10" ht="30" customHeight="1">
      <c r="A4" s="200"/>
      <c r="B4" s="200" t="s">
        <v>5</v>
      </c>
      <c r="C4" s="203" t="s">
        <v>99</v>
      </c>
      <c r="D4" s="204" t="s">
        <v>100</v>
      </c>
      <c r="E4" s="200"/>
      <c r="F4" s="200"/>
      <c r="G4" s="200"/>
      <c r="H4" s="200"/>
      <c r="I4" s="200"/>
      <c r="J4" s="200"/>
    </row>
    <row r="5" spans="1:10" ht="39.75" customHeight="1">
      <c r="A5" s="205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200"/>
      <c r="B6" s="206"/>
      <c r="C6" s="206"/>
      <c r="D6" s="206"/>
      <c r="E6" s="206"/>
      <c r="F6" s="206"/>
      <c r="G6" s="206"/>
      <c r="H6" s="206"/>
      <c r="I6" s="206"/>
      <c r="J6" s="206"/>
    </row>
    <row r="7" spans="1:10" ht="39.75" customHeight="1">
      <c r="A7" s="200"/>
      <c r="B7" s="201" t="s">
        <v>7</v>
      </c>
      <c r="C7" s="200"/>
      <c r="D7" s="200"/>
      <c r="E7" s="200"/>
      <c r="F7" s="200"/>
      <c r="G7" s="200"/>
      <c r="H7" s="200"/>
      <c r="I7" s="200"/>
      <c r="J7" s="200"/>
    </row>
    <row r="8" spans="1:10" ht="39.75" customHeight="1">
      <c r="A8" s="207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07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07"/>
      <c r="B10" s="367"/>
      <c r="C10" s="364"/>
      <c r="D10" s="364"/>
      <c r="E10" s="364"/>
      <c r="F10" s="364"/>
      <c r="G10" s="364"/>
      <c r="H10" s="208" t="s">
        <v>17</v>
      </c>
      <c r="I10" s="208" t="s">
        <v>18</v>
      </c>
      <c r="J10" s="209" t="s">
        <v>19</v>
      </c>
    </row>
    <row r="11" spans="1:10" ht="34.5" customHeight="1">
      <c r="A11" s="207"/>
      <c r="B11" s="210" t="s">
        <v>64</v>
      </c>
      <c r="C11" s="210" t="s">
        <v>65</v>
      </c>
      <c r="D11" s="211">
        <v>498</v>
      </c>
      <c r="E11" s="212">
        <v>105</v>
      </c>
      <c r="F11" s="213">
        <v>1</v>
      </c>
      <c r="G11" s="214">
        <v>0</v>
      </c>
      <c r="H11" s="215">
        <v>646</v>
      </c>
      <c r="I11" s="216">
        <v>883</v>
      </c>
      <c r="J11" s="217">
        <f>H11+I11</f>
        <v>1529</v>
      </c>
    </row>
    <row r="12" spans="1:10" ht="34.5" customHeight="1">
      <c r="A12" s="207"/>
      <c r="B12" s="386" t="s">
        <v>19</v>
      </c>
      <c r="C12" s="387"/>
      <c r="D12" s="219">
        <f t="shared" ref="D12:J12" si="0">SUM(D11:D11)</f>
        <v>498</v>
      </c>
      <c r="E12" s="219">
        <f t="shared" si="0"/>
        <v>105</v>
      </c>
      <c r="F12" s="219">
        <f t="shared" si="0"/>
        <v>1</v>
      </c>
      <c r="G12" s="219">
        <f t="shared" si="0"/>
        <v>0</v>
      </c>
      <c r="H12" s="219">
        <f t="shared" si="0"/>
        <v>646</v>
      </c>
      <c r="I12" s="219">
        <f t="shared" si="0"/>
        <v>883</v>
      </c>
      <c r="J12" s="220">
        <f t="shared" si="0"/>
        <v>1529</v>
      </c>
    </row>
    <row r="13" spans="1:10" ht="30" customHeight="1">
      <c r="A13" s="207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07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07"/>
      <c r="B15" s="358" t="s">
        <v>102</v>
      </c>
      <c r="C15" s="359"/>
      <c r="D15" s="218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07"/>
      <c r="B16" s="391" t="s">
        <v>79</v>
      </c>
      <c r="C16" s="392"/>
      <c r="D16" s="221">
        <v>1182.74</v>
      </c>
      <c r="E16" s="222"/>
      <c r="F16" s="223" t="s">
        <v>115</v>
      </c>
      <c r="G16" s="223"/>
      <c r="H16" s="223"/>
      <c r="I16" s="223"/>
      <c r="J16" s="223"/>
    </row>
    <row r="17" spans="1:10" ht="34.5" customHeight="1">
      <c r="A17" s="207"/>
      <c r="B17" s="391" t="s">
        <v>80</v>
      </c>
      <c r="C17" s="392"/>
      <c r="D17" s="221">
        <v>935.22</v>
      </c>
      <c r="E17" s="222"/>
      <c r="F17" s="223" t="s">
        <v>116</v>
      </c>
      <c r="G17" s="223"/>
      <c r="H17" s="223"/>
      <c r="I17" s="223"/>
      <c r="J17" s="223"/>
    </row>
    <row r="18" spans="1:10" ht="34.5" customHeight="1">
      <c r="A18" s="207"/>
      <c r="B18" s="391" t="s">
        <v>117</v>
      </c>
      <c r="C18" s="392"/>
      <c r="D18" s="341">
        <f>'UO_MEDIA_BEN-AT'!$E$34</f>
        <v>38.08</v>
      </c>
      <c r="E18" s="222"/>
      <c r="F18" s="223" t="s">
        <v>108</v>
      </c>
      <c r="G18" s="223"/>
      <c r="H18" s="223"/>
      <c r="I18" s="223"/>
      <c r="J18" s="223"/>
    </row>
    <row r="19" spans="1:10" ht="34.5" customHeight="1">
      <c r="A19" s="207"/>
      <c r="B19" s="391" t="s">
        <v>82</v>
      </c>
      <c r="C19" s="392"/>
      <c r="D19" s="221" t="s">
        <v>109</v>
      </c>
      <c r="E19" s="222"/>
      <c r="F19" s="223" t="s">
        <v>110</v>
      </c>
      <c r="G19" s="223"/>
      <c r="H19" s="223"/>
      <c r="I19" s="223"/>
      <c r="J19" s="223"/>
    </row>
    <row r="20" spans="1:10" ht="34.5" customHeight="1">
      <c r="A20" s="207"/>
      <c r="B20" s="391" t="s">
        <v>111</v>
      </c>
      <c r="C20" s="392"/>
      <c r="D20" s="221">
        <v>586.91999999999996</v>
      </c>
      <c r="E20" s="222"/>
      <c r="F20" s="223" t="s">
        <v>108</v>
      </c>
      <c r="G20" s="223"/>
      <c r="H20" s="223"/>
      <c r="I20" s="223"/>
      <c r="J20" s="223"/>
    </row>
    <row r="21" spans="1:10" ht="19.5" customHeight="1">
      <c r="A21" s="207"/>
      <c r="B21" s="224" t="s">
        <v>112</v>
      </c>
      <c r="C21" s="225"/>
      <c r="D21" s="225"/>
      <c r="E21" s="226"/>
      <c r="F21" s="226"/>
      <c r="G21" s="226"/>
      <c r="H21" s="226"/>
      <c r="I21" s="226"/>
      <c r="J21" s="226"/>
    </row>
    <row r="22" spans="1:10" ht="33.75" customHeight="1">
      <c r="A22" s="207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07"/>
      <c r="B23" s="207"/>
      <c r="C23" s="207"/>
      <c r="D23" s="207"/>
      <c r="E23" s="207"/>
      <c r="F23" s="207"/>
      <c r="G23" s="207"/>
      <c r="H23" s="207"/>
      <c r="I23" s="207"/>
      <c r="J23" s="207"/>
    </row>
    <row r="24" spans="1:10" ht="19.5" customHeight="1">
      <c r="A24" s="207"/>
      <c r="B24" s="207"/>
      <c r="C24" s="207"/>
      <c r="D24" s="207"/>
      <c r="E24" s="207"/>
      <c r="F24" s="207"/>
      <c r="G24" s="207"/>
      <c r="H24" s="227"/>
      <c r="I24" s="207"/>
      <c r="J24" s="207"/>
    </row>
    <row r="25" spans="1:10" ht="19.5" customHeight="1">
      <c r="A25" s="207"/>
      <c r="B25" s="207"/>
      <c r="C25" s="207"/>
      <c r="D25" s="207"/>
      <c r="E25" s="207"/>
      <c r="F25" s="207"/>
      <c r="G25" s="207"/>
      <c r="H25" s="207"/>
      <c r="I25" s="207"/>
      <c r="J25" s="207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228"/>
      <c r="B1" s="229" t="s">
        <v>0</v>
      </c>
      <c r="C1" s="228"/>
      <c r="D1" s="228"/>
      <c r="E1" s="228"/>
      <c r="F1" s="228"/>
      <c r="G1" s="228"/>
      <c r="H1" s="228"/>
      <c r="I1" s="228"/>
      <c r="J1" s="228"/>
    </row>
    <row r="2" spans="1:10" ht="30" customHeight="1">
      <c r="A2" s="230"/>
      <c r="B2" s="230" t="s">
        <v>1</v>
      </c>
      <c r="C2" s="231" t="s">
        <v>2</v>
      </c>
      <c r="D2" s="230"/>
      <c r="E2" s="230"/>
      <c r="F2" s="230"/>
      <c r="G2" s="230"/>
      <c r="H2" s="230"/>
      <c r="I2" s="230"/>
      <c r="J2" s="230"/>
    </row>
    <row r="3" spans="1:10" ht="30" customHeight="1">
      <c r="A3" s="230"/>
      <c r="B3" s="230" t="s">
        <v>3</v>
      </c>
      <c r="C3" s="232" t="s">
        <v>67</v>
      </c>
      <c r="D3" s="230"/>
      <c r="E3" s="230"/>
      <c r="F3" s="230"/>
      <c r="G3" s="230"/>
      <c r="H3" s="230"/>
      <c r="I3" s="230"/>
      <c r="J3" s="230"/>
    </row>
    <row r="4" spans="1:10" ht="30" customHeight="1">
      <c r="A4" s="230"/>
      <c r="B4" s="230" t="s">
        <v>5</v>
      </c>
      <c r="C4" s="233" t="s">
        <v>99</v>
      </c>
      <c r="D4" s="234" t="s">
        <v>100</v>
      </c>
      <c r="E4" s="230"/>
      <c r="F4" s="230"/>
      <c r="G4" s="230"/>
      <c r="H4" s="230"/>
      <c r="I4" s="230"/>
      <c r="J4" s="230"/>
    </row>
    <row r="5" spans="1:10" ht="39.75" customHeight="1">
      <c r="A5" s="235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230"/>
      <c r="B6" s="236"/>
      <c r="C6" s="236"/>
      <c r="D6" s="236"/>
      <c r="E6" s="236"/>
      <c r="F6" s="236"/>
      <c r="G6" s="236"/>
      <c r="H6" s="236"/>
      <c r="I6" s="236"/>
      <c r="J6" s="236"/>
    </row>
    <row r="7" spans="1:10" ht="39.75" customHeight="1">
      <c r="A7" s="230"/>
      <c r="B7" s="231" t="s">
        <v>7</v>
      </c>
      <c r="C7" s="230"/>
      <c r="D7" s="230"/>
      <c r="E7" s="230"/>
      <c r="F7" s="230"/>
      <c r="G7" s="230"/>
      <c r="H7" s="230"/>
      <c r="I7" s="230"/>
      <c r="J7" s="230"/>
    </row>
    <row r="8" spans="1:10" ht="39.75" customHeight="1">
      <c r="A8" s="237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37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37"/>
      <c r="B10" s="367"/>
      <c r="C10" s="364"/>
      <c r="D10" s="364"/>
      <c r="E10" s="364"/>
      <c r="F10" s="364"/>
      <c r="G10" s="364"/>
      <c r="H10" s="238" t="s">
        <v>17</v>
      </c>
      <c r="I10" s="238" t="s">
        <v>18</v>
      </c>
      <c r="J10" s="239" t="s">
        <v>19</v>
      </c>
    </row>
    <row r="11" spans="1:10" ht="34.5" customHeight="1">
      <c r="A11" s="237"/>
      <c r="B11" s="240" t="s">
        <v>66</v>
      </c>
      <c r="C11" s="240" t="s">
        <v>67</v>
      </c>
      <c r="D11" s="241">
        <v>2256</v>
      </c>
      <c r="E11" s="242">
        <v>380</v>
      </c>
      <c r="F11" s="243">
        <v>225</v>
      </c>
      <c r="G11" s="244">
        <v>0</v>
      </c>
      <c r="H11" s="245">
        <v>3021</v>
      </c>
      <c r="I11" s="246">
        <v>3443</v>
      </c>
      <c r="J11" s="247">
        <f>H11+I11</f>
        <v>6464</v>
      </c>
    </row>
    <row r="12" spans="1:10" ht="34.5" customHeight="1">
      <c r="A12" s="237"/>
      <c r="B12" s="386" t="s">
        <v>19</v>
      </c>
      <c r="C12" s="387"/>
      <c r="D12" s="249">
        <f t="shared" ref="D12:J12" si="0">SUM(D11:D11)</f>
        <v>2256</v>
      </c>
      <c r="E12" s="249">
        <f t="shared" si="0"/>
        <v>380</v>
      </c>
      <c r="F12" s="249">
        <f t="shared" si="0"/>
        <v>225</v>
      </c>
      <c r="G12" s="249">
        <f t="shared" si="0"/>
        <v>0</v>
      </c>
      <c r="H12" s="249">
        <f t="shared" si="0"/>
        <v>3021</v>
      </c>
      <c r="I12" s="249">
        <f t="shared" si="0"/>
        <v>3443</v>
      </c>
      <c r="J12" s="250">
        <f t="shared" si="0"/>
        <v>6464</v>
      </c>
    </row>
    <row r="13" spans="1:10" ht="30" customHeight="1">
      <c r="A13" s="237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37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37"/>
      <c r="B15" s="358" t="s">
        <v>102</v>
      </c>
      <c r="C15" s="359"/>
      <c r="D15" s="248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37"/>
      <c r="B16" s="391" t="s">
        <v>79</v>
      </c>
      <c r="C16" s="392"/>
      <c r="D16" s="251">
        <v>1182.74</v>
      </c>
      <c r="E16" s="252"/>
      <c r="F16" s="253" t="s">
        <v>115</v>
      </c>
      <c r="G16" s="253"/>
      <c r="H16" s="253"/>
      <c r="I16" s="253"/>
      <c r="J16" s="253"/>
    </row>
    <row r="17" spans="1:10" ht="34.5" customHeight="1">
      <c r="A17" s="237"/>
      <c r="B17" s="391" t="s">
        <v>80</v>
      </c>
      <c r="C17" s="392"/>
      <c r="D17" s="251">
        <v>935.22</v>
      </c>
      <c r="E17" s="252"/>
      <c r="F17" s="253" t="s">
        <v>116</v>
      </c>
      <c r="G17" s="253"/>
      <c r="H17" s="253"/>
      <c r="I17" s="253"/>
      <c r="J17" s="253"/>
    </row>
    <row r="18" spans="1:10" ht="34.5" customHeight="1">
      <c r="A18" s="237"/>
      <c r="B18" s="391" t="s">
        <v>117</v>
      </c>
      <c r="C18" s="392"/>
      <c r="D18" s="341">
        <f>'UO_MEDIA_BEN-AT'!$E$35</f>
        <v>401.35</v>
      </c>
      <c r="E18" s="252"/>
      <c r="F18" s="253" t="s">
        <v>108</v>
      </c>
      <c r="G18" s="253"/>
      <c r="H18" s="253"/>
      <c r="I18" s="253"/>
      <c r="J18" s="253"/>
    </row>
    <row r="19" spans="1:10" ht="34.5" customHeight="1">
      <c r="A19" s="237"/>
      <c r="B19" s="391" t="s">
        <v>82</v>
      </c>
      <c r="C19" s="392"/>
      <c r="D19" s="251" t="s">
        <v>109</v>
      </c>
      <c r="E19" s="252"/>
      <c r="F19" s="253" t="s">
        <v>110</v>
      </c>
      <c r="G19" s="253"/>
      <c r="H19" s="253"/>
      <c r="I19" s="253"/>
      <c r="J19" s="253"/>
    </row>
    <row r="20" spans="1:10" ht="34.5" customHeight="1">
      <c r="A20" s="237"/>
      <c r="B20" s="391" t="s">
        <v>111</v>
      </c>
      <c r="C20" s="392"/>
      <c r="D20" s="251">
        <v>586.91999999999996</v>
      </c>
      <c r="E20" s="252"/>
      <c r="F20" s="253" t="s">
        <v>108</v>
      </c>
      <c r="G20" s="253"/>
      <c r="H20" s="253"/>
      <c r="I20" s="253"/>
      <c r="J20" s="253"/>
    </row>
    <row r="21" spans="1:10" ht="19.5" customHeight="1">
      <c r="A21" s="237"/>
      <c r="B21" s="254" t="s">
        <v>112</v>
      </c>
      <c r="C21" s="255"/>
      <c r="D21" s="255"/>
      <c r="E21" s="256"/>
      <c r="F21" s="256"/>
      <c r="G21" s="256"/>
      <c r="H21" s="256"/>
      <c r="I21" s="256"/>
      <c r="J21" s="256"/>
    </row>
    <row r="22" spans="1:10" ht="33.75" customHeight="1">
      <c r="A22" s="237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37"/>
      <c r="B23" s="237"/>
      <c r="C23" s="237"/>
      <c r="D23" s="237"/>
      <c r="E23" s="237"/>
      <c r="F23" s="237"/>
      <c r="G23" s="237"/>
      <c r="H23" s="237"/>
      <c r="I23" s="237"/>
      <c r="J23" s="237"/>
    </row>
    <row r="24" spans="1:10" ht="19.5" customHeight="1">
      <c r="A24" s="237"/>
      <c r="B24" s="237"/>
      <c r="C24" s="237"/>
      <c r="D24" s="237"/>
      <c r="E24" s="237"/>
      <c r="F24" s="237"/>
      <c r="G24" s="237"/>
      <c r="H24" s="257"/>
      <c r="I24" s="237"/>
      <c r="J24" s="237"/>
    </row>
    <row r="25" spans="1:10" ht="19.5" customHeight="1">
      <c r="A25" s="237"/>
      <c r="B25" s="237"/>
      <c r="C25" s="237"/>
      <c r="D25" s="237"/>
      <c r="E25" s="237"/>
      <c r="F25" s="237"/>
      <c r="G25" s="237"/>
      <c r="H25" s="237"/>
      <c r="I25" s="237"/>
      <c r="J25" s="237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258"/>
      <c r="B1" s="259" t="s">
        <v>0</v>
      </c>
      <c r="C1" s="258"/>
      <c r="D1" s="258"/>
      <c r="E1" s="258"/>
      <c r="F1" s="258"/>
      <c r="G1" s="258"/>
      <c r="H1" s="258"/>
      <c r="I1" s="258"/>
      <c r="J1" s="258"/>
    </row>
    <row r="2" spans="1:10" ht="30" customHeight="1">
      <c r="A2" s="260"/>
      <c r="B2" s="260" t="s">
        <v>1</v>
      </c>
      <c r="C2" s="261" t="s">
        <v>2</v>
      </c>
      <c r="D2" s="260"/>
      <c r="E2" s="260"/>
      <c r="F2" s="260"/>
      <c r="G2" s="260"/>
      <c r="H2" s="260"/>
      <c r="I2" s="260"/>
      <c r="J2" s="260"/>
    </row>
    <row r="3" spans="1:10" ht="30" customHeight="1">
      <c r="A3" s="260"/>
      <c r="B3" s="260" t="s">
        <v>3</v>
      </c>
      <c r="C3" s="262" t="s">
        <v>69</v>
      </c>
      <c r="D3" s="260"/>
      <c r="E3" s="260"/>
      <c r="F3" s="260"/>
      <c r="G3" s="260"/>
      <c r="H3" s="260"/>
      <c r="I3" s="260"/>
      <c r="J3" s="260"/>
    </row>
    <row r="4" spans="1:10" ht="30" customHeight="1">
      <c r="A4" s="260"/>
      <c r="B4" s="260" t="s">
        <v>5</v>
      </c>
      <c r="C4" s="263" t="s">
        <v>99</v>
      </c>
      <c r="D4" s="264" t="s">
        <v>100</v>
      </c>
      <c r="E4" s="260"/>
      <c r="F4" s="260"/>
      <c r="G4" s="260"/>
      <c r="H4" s="260"/>
      <c r="I4" s="260"/>
      <c r="J4" s="260"/>
    </row>
    <row r="5" spans="1:10" ht="39.75" customHeight="1">
      <c r="A5" s="265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260"/>
      <c r="B6" s="266"/>
      <c r="C6" s="266"/>
      <c r="D6" s="266"/>
      <c r="E6" s="266"/>
      <c r="F6" s="266"/>
      <c r="G6" s="266"/>
      <c r="H6" s="266"/>
      <c r="I6" s="266"/>
      <c r="J6" s="266"/>
    </row>
    <row r="7" spans="1:10" ht="39.75" customHeight="1">
      <c r="A7" s="260"/>
      <c r="B7" s="261" t="s">
        <v>7</v>
      </c>
      <c r="C7" s="260"/>
      <c r="D7" s="260"/>
      <c r="E7" s="260"/>
      <c r="F7" s="260"/>
      <c r="G7" s="260"/>
      <c r="H7" s="260"/>
      <c r="I7" s="260"/>
      <c r="J7" s="260"/>
    </row>
    <row r="8" spans="1:10" ht="39.75" customHeight="1">
      <c r="A8" s="267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67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67"/>
      <c r="B10" s="367"/>
      <c r="C10" s="364"/>
      <c r="D10" s="364"/>
      <c r="E10" s="364"/>
      <c r="F10" s="364"/>
      <c r="G10" s="364"/>
      <c r="H10" s="268" t="s">
        <v>17</v>
      </c>
      <c r="I10" s="268" t="s">
        <v>18</v>
      </c>
      <c r="J10" s="269" t="s">
        <v>19</v>
      </c>
    </row>
    <row r="11" spans="1:10" ht="34.5" customHeight="1">
      <c r="A11" s="267"/>
      <c r="B11" s="270" t="s">
        <v>68</v>
      </c>
      <c r="C11" s="270" t="s">
        <v>69</v>
      </c>
      <c r="D11" s="271">
        <v>260</v>
      </c>
      <c r="E11" s="272">
        <v>36</v>
      </c>
      <c r="F11" s="273">
        <v>22</v>
      </c>
      <c r="G11" s="274">
        <v>0</v>
      </c>
      <c r="H11" s="275">
        <v>296</v>
      </c>
      <c r="I11" s="276">
        <v>399</v>
      </c>
      <c r="J11" s="277">
        <f>H11+I11</f>
        <v>695</v>
      </c>
    </row>
    <row r="12" spans="1:10" ht="34.5" customHeight="1">
      <c r="A12" s="267"/>
      <c r="B12" s="386" t="s">
        <v>19</v>
      </c>
      <c r="C12" s="387"/>
      <c r="D12" s="279">
        <f t="shared" ref="D12:J12" si="0">SUM(D11:D11)</f>
        <v>260</v>
      </c>
      <c r="E12" s="279">
        <f t="shared" si="0"/>
        <v>36</v>
      </c>
      <c r="F12" s="279">
        <f t="shared" si="0"/>
        <v>22</v>
      </c>
      <c r="G12" s="279">
        <f t="shared" si="0"/>
        <v>0</v>
      </c>
      <c r="H12" s="279">
        <f t="shared" si="0"/>
        <v>296</v>
      </c>
      <c r="I12" s="279">
        <f t="shared" si="0"/>
        <v>399</v>
      </c>
      <c r="J12" s="280">
        <f t="shared" si="0"/>
        <v>695</v>
      </c>
    </row>
    <row r="13" spans="1:10" ht="30" customHeight="1">
      <c r="A13" s="267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67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67"/>
      <c r="B15" s="358" t="s">
        <v>102</v>
      </c>
      <c r="C15" s="359"/>
      <c r="D15" s="278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67"/>
      <c r="B16" s="391" t="s">
        <v>79</v>
      </c>
      <c r="C16" s="392"/>
      <c r="D16" s="281">
        <v>1182.74</v>
      </c>
      <c r="E16" s="282"/>
      <c r="F16" s="283" t="s">
        <v>115</v>
      </c>
      <c r="G16" s="283"/>
      <c r="H16" s="283"/>
      <c r="I16" s="283"/>
      <c r="J16" s="283"/>
    </row>
    <row r="17" spans="1:10" ht="34.5" customHeight="1">
      <c r="A17" s="267"/>
      <c r="B17" s="391" t="s">
        <v>80</v>
      </c>
      <c r="C17" s="392"/>
      <c r="D17" s="281">
        <v>935.22</v>
      </c>
      <c r="E17" s="282"/>
      <c r="F17" s="283" t="s">
        <v>116</v>
      </c>
      <c r="G17" s="283"/>
      <c r="H17" s="283"/>
      <c r="I17" s="283"/>
      <c r="J17" s="283"/>
    </row>
    <row r="18" spans="1:10" ht="34.5" customHeight="1">
      <c r="A18" s="267"/>
      <c r="B18" s="391" t="s">
        <v>117</v>
      </c>
      <c r="C18" s="392"/>
      <c r="D18" s="341">
        <f>'UO_MEDIA_BEN-AT'!$E$36</f>
        <v>320.43</v>
      </c>
      <c r="E18" s="282"/>
      <c r="F18" s="283" t="s">
        <v>108</v>
      </c>
      <c r="G18" s="283"/>
      <c r="H18" s="283"/>
      <c r="I18" s="283"/>
      <c r="J18" s="283"/>
    </row>
    <row r="19" spans="1:10" ht="34.5" customHeight="1">
      <c r="A19" s="267"/>
      <c r="B19" s="391" t="s">
        <v>82</v>
      </c>
      <c r="C19" s="392"/>
      <c r="D19" s="281" t="s">
        <v>109</v>
      </c>
      <c r="E19" s="282"/>
      <c r="F19" s="283" t="s">
        <v>110</v>
      </c>
      <c r="G19" s="283"/>
      <c r="H19" s="283"/>
      <c r="I19" s="283"/>
      <c r="J19" s="283"/>
    </row>
    <row r="20" spans="1:10" ht="34.5" customHeight="1">
      <c r="A20" s="267"/>
      <c r="B20" s="391" t="s">
        <v>111</v>
      </c>
      <c r="C20" s="392"/>
      <c r="D20" s="281">
        <v>586.91999999999996</v>
      </c>
      <c r="E20" s="282"/>
      <c r="F20" s="283" t="s">
        <v>108</v>
      </c>
      <c r="G20" s="283"/>
      <c r="H20" s="283"/>
      <c r="I20" s="283"/>
      <c r="J20" s="283"/>
    </row>
    <row r="21" spans="1:10" ht="19.5" customHeight="1">
      <c r="A21" s="267"/>
      <c r="B21" s="284" t="s">
        <v>112</v>
      </c>
      <c r="C21" s="285"/>
      <c r="D21" s="285"/>
      <c r="E21" s="286"/>
      <c r="F21" s="286"/>
      <c r="G21" s="286"/>
      <c r="H21" s="286"/>
      <c r="I21" s="286"/>
      <c r="J21" s="286"/>
    </row>
    <row r="22" spans="1:10" ht="33.75" customHeight="1">
      <c r="A22" s="267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67"/>
      <c r="B23" s="267"/>
      <c r="C23" s="267"/>
      <c r="D23" s="267"/>
      <c r="E23" s="267"/>
      <c r="F23" s="267"/>
      <c r="G23" s="267"/>
      <c r="H23" s="267"/>
      <c r="I23" s="267"/>
      <c r="J23" s="267"/>
    </row>
    <row r="24" spans="1:10" ht="19.5" customHeight="1">
      <c r="A24" s="267"/>
      <c r="B24" s="267"/>
      <c r="C24" s="267"/>
      <c r="D24" s="267"/>
      <c r="E24" s="267"/>
      <c r="F24" s="267"/>
      <c r="G24" s="267"/>
      <c r="H24" s="287"/>
      <c r="I24" s="267"/>
      <c r="J24" s="267"/>
    </row>
    <row r="25" spans="1:10" ht="19.5" customHeight="1">
      <c r="A25" s="267"/>
      <c r="B25" s="267"/>
      <c r="C25" s="267"/>
      <c r="D25" s="267"/>
      <c r="E25" s="267"/>
      <c r="F25" s="267"/>
      <c r="G25" s="267"/>
      <c r="H25" s="267"/>
      <c r="I25" s="267"/>
      <c r="J25" s="267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</sheetPr>
  <dimension ref="A1:I42"/>
  <sheetViews>
    <sheetView showGridLines="0" workbookViewId="0">
      <selection activeCell="H40" sqref="H40"/>
    </sheetView>
  </sheetViews>
  <sheetFormatPr defaultColWidth="10.7109375" defaultRowHeight="12.75"/>
  <cols>
    <col min="1" max="2" width="20.7109375" style="88" customWidth="1"/>
    <col min="3" max="5" width="30.7109375" style="88" customWidth="1"/>
    <col min="6" max="6" width="10.7109375" style="88" customWidth="1"/>
    <col min="7" max="8" width="15.7109375" style="88" customWidth="1"/>
    <col min="9" max="9" width="10.7109375" style="88" customWidth="1"/>
    <col min="10" max="16384" width="10.7109375" style="88"/>
  </cols>
  <sheetData>
    <row r="1" spans="1:9" s="4" customFormat="1" ht="30" customHeight="1">
      <c r="A1" s="4" t="s">
        <v>0</v>
      </c>
      <c r="D1" s="325"/>
      <c r="E1" s="325"/>
      <c r="F1" s="325"/>
      <c r="G1" s="325"/>
      <c r="H1" s="325"/>
      <c r="I1" s="325"/>
    </row>
    <row r="2" spans="1:9" s="4" customFormat="1" ht="30" customHeight="1">
      <c r="A2" s="382" t="s">
        <v>1</v>
      </c>
      <c r="B2" s="382"/>
      <c r="C2" s="7" t="s">
        <v>2</v>
      </c>
      <c r="D2" s="320"/>
      <c r="E2" s="325"/>
      <c r="F2" s="325"/>
      <c r="G2" s="325"/>
      <c r="H2" s="325"/>
      <c r="I2" s="325"/>
    </row>
    <row r="3" spans="1:9" s="4" customFormat="1" ht="30" customHeight="1">
      <c r="A3" s="382" t="s">
        <v>3</v>
      </c>
      <c r="B3" s="382"/>
      <c r="C3" s="7" t="s">
        <v>4</v>
      </c>
      <c r="D3" s="320"/>
      <c r="E3" s="325"/>
      <c r="F3" s="325"/>
      <c r="G3" s="325"/>
      <c r="H3" s="325"/>
      <c r="I3" s="325"/>
    </row>
    <row r="4" spans="1:9" s="4" customFormat="1" ht="39.75" customHeight="1">
      <c r="A4" s="5" t="s">
        <v>5</v>
      </c>
      <c r="B4" s="6"/>
      <c r="C4" s="8" t="str">
        <f>JE!C4</f>
        <v>AGOSTO</v>
      </c>
      <c r="D4" s="322" t="str">
        <f>JE!D4</f>
        <v>2023</v>
      </c>
      <c r="E4" s="325"/>
      <c r="F4" s="325"/>
      <c r="G4" s="325"/>
      <c r="H4" s="325"/>
      <c r="I4" s="325"/>
    </row>
    <row r="5" spans="1:9" ht="15" customHeight="1"/>
    <row r="6" spans="1:9" s="3" customFormat="1" ht="30" customHeight="1">
      <c r="A6" s="383" t="s">
        <v>90</v>
      </c>
      <c r="B6" s="383"/>
      <c r="C6" s="383"/>
      <c r="D6" s="383"/>
      <c r="E6" s="383"/>
      <c r="F6" s="318"/>
      <c r="G6" s="318"/>
      <c r="H6" s="318"/>
      <c r="I6" s="318"/>
    </row>
    <row r="7" spans="1:9" ht="15" customHeight="1">
      <c r="A7" s="56"/>
      <c r="B7" s="56"/>
      <c r="C7" s="56"/>
      <c r="D7" s="56"/>
      <c r="E7" s="56"/>
    </row>
    <row r="8" spans="1:9" ht="15" customHeight="1"/>
    <row r="9" spans="1:9" ht="39.75" customHeight="1">
      <c r="A9" s="384" t="s">
        <v>8</v>
      </c>
      <c r="B9" s="385"/>
      <c r="C9" s="385" t="s">
        <v>91</v>
      </c>
      <c r="D9" s="385"/>
      <c r="E9" s="57">
        <f>IF($C$4="JANEIRO",1,IF($C$4="FEVEREIRO",2,IF($C$4="MARÇO",3,IF($C$4="ABRIL",4,IF($C$4="MAIO",5,IF($C$4="JUNHO",6,IF($C$4="JULHO",7,IF($C$4="AGOSTO",8,IF($C$4="SETEMBRO",9,IF($C$4="OUTUBRO",10,IF($C$4="NOVEMBRO",11,IF($C$4="DEZEMBRO",12,0))))))))))))</f>
        <v>8</v>
      </c>
    </row>
    <row r="10" spans="1:9" ht="30" customHeight="1">
      <c r="A10" s="378" t="s">
        <v>10</v>
      </c>
      <c r="B10" s="380" t="s">
        <v>11</v>
      </c>
      <c r="C10" s="58" t="s">
        <v>14</v>
      </c>
      <c r="D10" s="58" t="s">
        <v>92</v>
      </c>
      <c r="E10" s="59" t="s">
        <v>93</v>
      </c>
    </row>
    <row r="11" spans="1:9" ht="15" customHeight="1">
      <c r="A11" s="379"/>
      <c r="B11" s="381"/>
      <c r="C11" s="60" t="s">
        <v>94</v>
      </c>
      <c r="D11" s="60" t="s">
        <v>95</v>
      </c>
      <c r="E11" s="61" t="s">
        <v>96</v>
      </c>
      <c r="G11" s="62" t="s">
        <v>97</v>
      </c>
      <c r="H11" s="62"/>
    </row>
    <row r="12" spans="1:9" s="63" customFormat="1" ht="24.75" customHeight="1">
      <c r="A12" s="64" t="s">
        <v>20</v>
      </c>
      <c r="B12" s="65" t="s">
        <v>21</v>
      </c>
      <c r="C12" s="66">
        <f>QUANT_BENEFICIÁRIOS_JE!E10</f>
        <v>3</v>
      </c>
      <c r="D12" s="67">
        <f>[1]AT!O14</f>
        <v>706.02</v>
      </c>
      <c r="E12" s="68">
        <f>ROUND(IFERROR((D12/C12)/$E$9,0),2)</f>
        <v>29.42</v>
      </c>
      <c r="G12" s="69">
        <f>TSE!$D$18</f>
        <v>29.42</v>
      </c>
      <c r="H12" s="70">
        <f>E12-G12</f>
        <v>0</v>
      </c>
    </row>
    <row r="13" spans="1:9" s="63" customFormat="1" ht="24.75" customHeight="1">
      <c r="A13" s="71" t="s">
        <v>22</v>
      </c>
      <c r="B13" s="72" t="s">
        <v>23</v>
      </c>
      <c r="C13" s="73">
        <f>QUANT_BENEFICIÁRIOS_JE!E11</f>
        <v>0</v>
      </c>
      <c r="D13" s="74">
        <f>[1]AT!O15</f>
        <v>0</v>
      </c>
      <c r="E13" s="75">
        <f t="shared" ref="E13:E40" si="0">ROUND(IFERROR((D13/C13)/$E$9,0),2)</f>
        <v>0</v>
      </c>
      <c r="G13" s="69">
        <f>'TRE-AC'!$D$18</f>
        <v>0</v>
      </c>
      <c r="H13" s="70">
        <f t="shared" ref="H13:H40" si="1">E13-G13</f>
        <v>0</v>
      </c>
    </row>
    <row r="14" spans="1:9" s="63" customFormat="1" ht="24.75" customHeight="1">
      <c r="A14" s="71" t="s">
        <v>24</v>
      </c>
      <c r="B14" s="72" t="s">
        <v>25</v>
      </c>
      <c r="C14" s="73">
        <f>QUANT_BENEFICIÁRIOS_JE!E12</f>
        <v>46</v>
      </c>
      <c r="D14" s="74">
        <f>[1]AT!O16</f>
        <v>78589.540000000008</v>
      </c>
      <c r="E14" s="75">
        <f t="shared" si="0"/>
        <v>213.56</v>
      </c>
      <c r="G14" s="69">
        <f>'TRE-AL'!$D$18</f>
        <v>213.56</v>
      </c>
      <c r="H14" s="70">
        <f t="shared" si="1"/>
        <v>0</v>
      </c>
    </row>
    <row r="15" spans="1:9" s="63" customFormat="1" ht="24.75" customHeight="1">
      <c r="A15" s="71" t="s">
        <v>26</v>
      </c>
      <c r="B15" s="72" t="s">
        <v>27</v>
      </c>
      <c r="C15" s="73">
        <f>QUANT_BENEFICIÁRIOS_JE!E13</f>
        <v>8</v>
      </c>
      <c r="D15" s="74">
        <f>[1]AT!O17</f>
        <v>92682.860000000015</v>
      </c>
      <c r="E15" s="75">
        <f t="shared" si="0"/>
        <v>1448.17</v>
      </c>
      <c r="G15" s="69">
        <f>'TRE-AM'!$D$18</f>
        <v>1448.17</v>
      </c>
      <c r="H15" s="70">
        <f t="shared" si="1"/>
        <v>0</v>
      </c>
    </row>
    <row r="16" spans="1:9" s="63" customFormat="1" ht="24.75" customHeight="1">
      <c r="A16" s="71" t="s">
        <v>28</v>
      </c>
      <c r="B16" s="72" t="s">
        <v>29</v>
      </c>
      <c r="C16" s="73">
        <f>QUANT_BENEFICIÁRIOS_JE!E14</f>
        <v>58</v>
      </c>
      <c r="D16" s="74">
        <f>[1]AT!O18</f>
        <v>211800.74000000002</v>
      </c>
      <c r="E16" s="75">
        <f t="shared" si="0"/>
        <v>456.47</v>
      </c>
      <c r="G16" s="69">
        <f>'TRE-BA'!$D$18</f>
        <v>456.47</v>
      </c>
      <c r="H16" s="70">
        <f t="shared" si="1"/>
        <v>0</v>
      </c>
    </row>
    <row r="17" spans="1:8" s="63" customFormat="1" ht="24.75" customHeight="1">
      <c r="A17" s="71" t="s">
        <v>30</v>
      </c>
      <c r="B17" s="72" t="s">
        <v>31</v>
      </c>
      <c r="C17" s="73">
        <f>QUANT_BENEFICIÁRIOS_JE!E15</f>
        <v>17</v>
      </c>
      <c r="D17" s="74">
        <f>[1]AT!O19</f>
        <v>26623.64</v>
      </c>
      <c r="E17" s="75">
        <f t="shared" si="0"/>
        <v>195.76</v>
      </c>
      <c r="G17" s="69">
        <f>'TRE-CE'!$D$18</f>
        <v>195.76</v>
      </c>
      <c r="H17" s="70">
        <f t="shared" si="1"/>
        <v>0</v>
      </c>
    </row>
    <row r="18" spans="1:8" s="63" customFormat="1" ht="24.75" customHeight="1">
      <c r="A18" s="71" t="s">
        <v>32</v>
      </c>
      <c r="B18" s="72" t="s">
        <v>33</v>
      </c>
      <c r="C18" s="73">
        <f>QUANT_BENEFICIÁRIOS_JE!E16</f>
        <v>4</v>
      </c>
      <c r="D18" s="74">
        <f>[1]AT!O20</f>
        <v>4905.95</v>
      </c>
      <c r="E18" s="75">
        <f t="shared" si="0"/>
        <v>153.31</v>
      </c>
      <c r="G18" s="69">
        <f>'TRE-DF'!$D$18</f>
        <v>153.31</v>
      </c>
      <c r="H18" s="70">
        <f t="shared" si="1"/>
        <v>0</v>
      </c>
    </row>
    <row r="19" spans="1:8" s="63" customFormat="1" ht="24.75" customHeight="1">
      <c r="A19" s="71" t="s">
        <v>34</v>
      </c>
      <c r="B19" s="72" t="s">
        <v>35</v>
      </c>
      <c r="C19" s="73">
        <f>QUANT_BENEFICIÁRIOS_JE!E17</f>
        <v>2</v>
      </c>
      <c r="D19" s="74">
        <f>[1]AT!O21</f>
        <v>2941.75</v>
      </c>
      <c r="E19" s="75">
        <f t="shared" si="0"/>
        <v>183.86</v>
      </c>
      <c r="G19" s="69">
        <f>'TRE-ES'!$D$18</f>
        <v>183.86</v>
      </c>
      <c r="H19" s="70">
        <f t="shared" si="1"/>
        <v>0</v>
      </c>
    </row>
    <row r="20" spans="1:8" s="63" customFormat="1" ht="24.75" customHeight="1">
      <c r="A20" s="71" t="s">
        <v>36</v>
      </c>
      <c r="B20" s="72" t="s">
        <v>37</v>
      </c>
      <c r="C20" s="73">
        <f>QUANT_BENEFICIÁRIOS_JE!E18</f>
        <v>12</v>
      </c>
      <c r="D20" s="74">
        <f>[1]AT!O22</f>
        <v>35664.25</v>
      </c>
      <c r="E20" s="75">
        <f t="shared" si="0"/>
        <v>371.5</v>
      </c>
      <c r="G20" s="69">
        <f>'TRE-GO'!$D$18</f>
        <v>371.5</v>
      </c>
      <c r="H20" s="70">
        <f t="shared" si="1"/>
        <v>0</v>
      </c>
    </row>
    <row r="21" spans="1:8" s="63" customFormat="1" ht="24.75" customHeight="1">
      <c r="A21" s="71" t="s">
        <v>38</v>
      </c>
      <c r="B21" s="72" t="s">
        <v>39</v>
      </c>
      <c r="C21" s="73">
        <f>QUANT_BENEFICIÁRIOS_JE!E19</f>
        <v>7</v>
      </c>
      <c r="D21" s="74">
        <f>[1]AT!O23</f>
        <v>23618.619999999995</v>
      </c>
      <c r="E21" s="75">
        <f t="shared" si="0"/>
        <v>421.76</v>
      </c>
      <c r="G21" s="69">
        <f>'TRE-MA'!$D$18</f>
        <v>421.76</v>
      </c>
      <c r="H21" s="70">
        <f t="shared" si="1"/>
        <v>0</v>
      </c>
    </row>
    <row r="22" spans="1:8" s="63" customFormat="1" ht="24.75" customHeight="1">
      <c r="A22" s="71" t="s">
        <v>40</v>
      </c>
      <c r="B22" s="72" t="s">
        <v>41</v>
      </c>
      <c r="C22" s="73">
        <f>QUANT_BENEFICIÁRIOS_JE!E20</f>
        <v>0</v>
      </c>
      <c r="D22" s="74">
        <f>[1]AT!O24</f>
        <v>0</v>
      </c>
      <c r="E22" s="75">
        <f t="shared" si="0"/>
        <v>0</v>
      </c>
      <c r="G22" s="69">
        <f>'TRE-MT'!$D$18</f>
        <v>0</v>
      </c>
      <c r="H22" s="70">
        <f t="shared" si="1"/>
        <v>0</v>
      </c>
    </row>
    <row r="23" spans="1:8" s="63" customFormat="1" ht="24.75" customHeight="1">
      <c r="A23" s="71" t="s">
        <v>42</v>
      </c>
      <c r="B23" s="72" t="s">
        <v>43</v>
      </c>
      <c r="C23" s="73">
        <f>QUANT_BENEFICIÁRIOS_JE!E21</f>
        <v>0</v>
      </c>
      <c r="D23" s="74">
        <f>[1]AT!O25</f>
        <v>0</v>
      </c>
      <c r="E23" s="75">
        <f t="shared" si="0"/>
        <v>0</v>
      </c>
      <c r="G23" s="69">
        <f>'TRE-MS'!$D$18</f>
        <v>0</v>
      </c>
      <c r="H23" s="70">
        <f t="shared" si="1"/>
        <v>0</v>
      </c>
    </row>
    <row r="24" spans="1:8" s="63" customFormat="1" ht="24.75" customHeight="1">
      <c r="A24" s="71" t="s">
        <v>44</v>
      </c>
      <c r="B24" s="72" t="s">
        <v>45</v>
      </c>
      <c r="C24" s="73">
        <f>QUANT_BENEFICIÁRIOS_JE!E22</f>
        <v>61</v>
      </c>
      <c r="D24" s="74">
        <f>[1]AT!O26</f>
        <v>194432.75000000003</v>
      </c>
      <c r="E24" s="75">
        <f t="shared" si="0"/>
        <v>398.43</v>
      </c>
      <c r="G24" s="69">
        <f>'TRE-MG'!$D$18</f>
        <v>398.43</v>
      </c>
      <c r="H24" s="70">
        <f t="shared" si="1"/>
        <v>0</v>
      </c>
    </row>
    <row r="25" spans="1:8" s="63" customFormat="1" ht="24.75" customHeight="1">
      <c r="A25" s="71" t="s">
        <v>46</v>
      </c>
      <c r="B25" s="72" t="s">
        <v>47</v>
      </c>
      <c r="C25" s="73">
        <f>QUANT_BENEFICIÁRIOS_JE!E23</f>
        <v>17</v>
      </c>
      <c r="D25" s="74">
        <f>[1]AT!O27</f>
        <v>61894.9</v>
      </c>
      <c r="E25" s="75">
        <f t="shared" si="0"/>
        <v>455.11</v>
      </c>
      <c r="G25" s="69">
        <f>'TRE-PA'!$D$18</f>
        <v>455.11</v>
      </c>
      <c r="H25" s="70">
        <f t="shared" si="1"/>
        <v>0</v>
      </c>
    </row>
    <row r="26" spans="1:8" s="63" customFormat="1" ht="24.75" customHeight="1">
      <c r="A26" s="71" t="s">
        <v>48</v>
      </c>
      <c r="B26" s="72" t="s">
        <v>49</v>
      </c>
      <c r="C26" s="73">
        <f>QUANT_BENEFICIÁRIOS_JE!E24</f>
        <v>0</v>
      </c>
      <c r="D26" s="74">
        <f>[1]AT!O28</f>
        <v>842.95</v>
      </c>
      <c r="E26" s="75">
        <f t="shared" si="0"/>
        <v>0</v>
      </c>
      <c r="G26" s="69">
        <f>'TRE-PB'!$D$18</f>
        <v>0</v>
      </c>
      <c r="H26" s="70">
        <f t="shared" si="1"/>
        <v>0</v>
      </c>
    </row>
    <row r="27" spans="1:8" s="63" customFormat="1" ht="24.75" customHeight="1">
      <c r="A27" s="71" t="s">
        <v>50</v>
      </c>
      <c r="B27" s="72" t="s">
        <v>51</v>
      </c>
      <c r="C27" s="73">
        <f>QUANT_BENEFICIÁRIOS_JE!E25</f>
        <v>48</v>
      </c>
      <c r="D27" s="74">
        <f>[1]AT!O29</f>
        <v>176706.33000000002</v>
      </c>
      <c r="E27" s="75">
        <f t="shared" si="0"/>
        <v>460.17</v>
      </c>
      <c r="G27" s="69">
        <f>'TRE-PR'!$D$18</f>
        <v>460.17</v>
      </c>
      <c r="H27" s="70">
        <f t="shared" si="1"/>
        <v>0</v>
      </c>
    </row>
    <row r="28" spans="1:8" s="63" customFormat="1" ht="24.75" customHeight="1">
      <c r="A28" s="71">
        <v>14117</v>
      </c>
      <c r="B28" s="72" t="s">
        <v>53</v>
      </c>
      <c r="C28" s="73">
        <f>QUANT_BENEFICIÁRIOS_JE!E26</f>
        <v>37</v>
      </c>
      <c r="D28" s="74">
        <f>[1]AT!O30</f>
        <v>183340.28</v>
      </c>
      <c r="E28" s="75">
        <f t="shared" si="0"/>
        <v>619.39</v>
      </c>
      <c r="G28" s="69">
        <f>'TRE-PE'!$D$18</f>
        <v>619.39</v>
      </c>
      <c r="H28" s="70">
        <f t="shared" si="1"/>
        <v>0</v>
      </c>
    </row>
    <row r="29" spans="1:8" s="63" customFormat="1" ht="24.75" customHeight="1">
      <c r="A29" s="71" t="s">
        <v>54</v>
      </c>
      <c r="B29" s="72" t="s">
        <v>55</v>
      </c>
      <c r="C29" s="73">
        <f>QUANT_BENEFICIÁRIOS_JE!E27</f>
        <v>13</v>
      </c>
      <c r="D29" s="74">
        <f>[1]AT!O31</f>
        <v>37048.93</v>
      </c>
      <c r="E29" s="75">
        <f t="shared" si="0"/>
        <v>356.24</v>
      </c>
      <c r="G29" s="69">
        <f>'TRE-PI'!$D$18</f>
        <v>356.24</v>
      </c>
      <c r="H29" s="70">
        <f t="shared" si="1"/>
        <v>0</v>
      </c>
    </row>
    <row r="30" spans="1:8" s="63" customFormat="1" ht="24.75" customHeight="1">
      <c r="A30" s="71" t="s">
        <v>56</v>
      </c>
      <c r="B30" s="72" t="s">
        <v>57</v>
      </c>
      <c r="C30" s="73">
        <f>QUANT_BENEFICIÁRIOS_JE!E28</f>
        <v>399</v>
      </c>
      <c r="D30" s="74">
        <f>[1]AT!O32</f>
        <v>852481.58999999985</v>
      </c>
      <c r="E30" s="75">
        <f t="shared" si="0"/>
        <v>267.07</v>
      </c>
      <c r="G30" s="69">
        <f>'TRE-RJ'!$D$18</f>
        <v>267.07</v>
      </c>
      <c r="H30" s="70">
        <f t="shared" si="1"/>
        <v>0</v>
      </c>
    </row>
    <row r="31" spans="1:8" s="63" customFormat="1" ht="24.75" customHeight="1">
      <c r="A31" s="71" t="s">
        <v>58</v>
      </c>
      <c r="B31" s="72" t="s">
        <v>59</v>
      </c>
      <c r="C31" s="73">
        <f>QUANT_BENEFICIÁRIOS_JE!E29</f>
        <v>0</v>
      </c>
      <c r="D31" s="74">
        <f>[1]AT!O33</f>
        <v>877.55</v>
      </c>
      <c r="E31" s="75">
        <f t="shared" si="0"/>
        <v>0</v>
      </c>
      <c r="G31" s="69">
        <f>'TRE-RN'!$D$18</f>
        <v>0</v>
      </c>
      <c r="H31" s="70">
        <f t="shared" si="1"/>
        <v>0</v>
      </c>
    </row>
    <row r="32" spans="1:8" s="63" customFormat="1" ht="24.75" customHeight="1">
      <c r="A32" s="71">
        <v>14121</v>
      </c>
      <c r="B32" s="72" t="s">
        <v>61</v>
      </c>
      <c r="C32" s="73">
        <f>QUANT_BENEFICIÁRIOS_JE!E30</f>
        <v>23</v>
      </c>
      <c r="D32" s="74">
        <f>[1]AT!O34</f>
        <v>131016.59</v>
      </c>
      <c r="E32" s="75">
        <f t="shared" si="0"/>
        <v>712.05</v>
      </c>
      <c r="G32" s="69">
        <f>'TRE-RS'!$D$18</f>
        <v>712.05</v>
      </c>
      <c r="H32" s="70">
        <f t="shared" si="1"/>
        <v>0</v>
      </c>
    </row>
    <row r="33" spans="1:8" s="63" customFormat="1" ht="24.75" customHeight="1">
      <c r="A33" s="71" t="s">
        <v>62</v>
      </c>
      <c r="B33" s="72" t="s">
        <v>63</v>
      </c>
      <c r="C33" s="73">
        <f>QUANT_BENEFICIÁRIOS_JE!E31</f>
        <v>0</v>
      </c>
      <c r="D33" s="74">
        <f>[1]AT!O35</f>
        <v>0</v>
      </c>
      <c r="E33" s="75">
        <f>ROUND(IFERROR((D33/C33)/$E$9,0),2)</f>
        <v>0</v>
      </c>
      <c r="G33" s="69">
        <f>'TRE-RO'!$D$18</f>
        <v>0</v>
      </c>
      <c r="H33" s="70">
        <f t="shared" si="1"/>
        <v>0</v>
      </c>
    </row>
    <row r="34" spans="1:8" s="63" customFormat="1" ht="24.75" customHeight="1">
      <c r="A34" s="71" t="s">
        <v>64</v>
      </c>
      <c r="B34" s="72" t="s">
        <v>65</v>
      </c>
      <c r="C34" s="73">
        <f>QUANT_BENEFICIÁRIOS_JE!E32</f>
        <v>1</v>
      </c>
      <c r="D34" s="74">
        <f>[1]AT!O36</f>
        <v>304.64999999999998</v>
      </c>
      <c r="E34" s="75">
        <f t="shared" si="0"/>
        <v>38.08</v>
      </c>
      <c r="G34" s="69">
        <f>'TRE-SC'!$D$18</f>
        <v>38.08</v>
      </c>
      <c r="H34" s="70">
        <f t="shared" si="1"/>
        <v>0</v>
      </c>
    </row>
    <row r="35" spans="1:8" s="63" customFormat="1" ht="24.75" customHeight="1">
      <c r="A35" s="71" t="s">
        <v>66</v>
      </c>
      <c r="B35" s="72" t="s">
        <v>67</v>
      </c>
      <c r="C35" s="73">
        <f>QUANT_BENEFICIÁRIOS_JE!E33</f>
        <v>225</v>
      </c>
      <c r="D35" s="74">
        <f>[1]AT!O37</f>
        <v>722436.54999999981</v>
      </c>
      <c r="E35" s="75">
        <f t="shared" si="0"/>
        <v>401.35</v>
      </c>
      <c r="G35" s="69">
        <f>'TRE-SP'!$D$18</f>
        <v>401.35</v>
      </c>
      <c r="H35" s="70">
        <f t="shared" si="1"/>
        <v>0</v>
      </c>
    </row>
    <row r="36" spans="1:8" s="63" customFormat="1" ht="24.75" customHeight="1">
      <c r="A36" s="71" t="s">
        <v>68</v>
      </c>
      <c r="B36" s="72" t="s">
        <v>69</v>
      </c>
      <c r="C36" s="73">
        <f>QUANT_BENEFICIÁRIOS_JE!E34</f>
        <v>22</v>
      </c>
      <c r="D36" s="74">
        <f>[1]AT!O38</f>
        <v>56395.47</v>
      </c>
      <c r="E36" s="75">
        <f t="shared" si="0"/>
        <v>320.43</v>
      </c>
      <c r="G36" s="69">
        <f>'TRE-SE'!$D$18</f>
        <v>320.43</v>
      </c>
      <c r="H36" s="70">
        <f t="shared" si="1"/>
        <v>0</v>
      </c>
    </row>
    <row r="37" spans="1:8" s="63" customFormat="1" ht="24.75" customHeight="1">
      <c r="A37" s="71" t="s">
        <v>70</v>
      </c>
      <c r="B37" s="72" t="s">
        <v>71</v>
      </c>
      <c r="C37" s="73">
        <f>QUANT_BENEFICIÁRIOS_JE!E35</f>
        <v>0</v>
      </c>
      <c r="D37" s="74">
        <f>[1]AT!O39</f>
        <v>0</v>
      </c>
      <c r="E37" s="75">
        <f t="shared" si="0"/>
        <v>0</v>
      </c>
      <c r="G37" s="69">
        <f>'TRE-TO'!$D$18</f>
        <v>0</v>
      </c>
      <c r="H37" s="70">
        <f t="shared" si="1"/>
        <v>0</v>
      </c>
    </row>
    <row r="38" spans="1:8" s="63" customFormat="1" ht="24.75" customHeight="1">
      <c r="A38" s="71" t="s">
        <v>72</v>
      </c>
      <c r="B38" s="72" t="s">
        <v>73</v>
      </c>
      <c r="C38" s="73">
        <f>QUANT_BENEFICIÁRIOS_JE!E36</f>
        <v>0</v>
      </c>
      <c r="D38" s="74">
        <f>[1]AT!O40</f>
        <v>0</v>
      </c>
      <c r="E38" s="75">
        <f t="shared" si="0"/>
        <v>0</v>
      </c>
      <c r="G38" s="69">
        <f>'TRE-RR'!$D$18</f>
        <v>0</v>
      </c>
      <c r="H38" s="70">
        <f t="shared" si="1"/>
        <v>0</v>
      </c>
    </row>
    <row r="39" spans="1:8" s="63" customFormat="1" ht="24.75" customHeight="1">
      <c r="A39" s="76" t="s">
        <v>74</v>
      </c>
      <c r="B39" s="77" t="s">
        <v>75</v>
      </c>
      <c r="C39" s="78">
        <f>QUANT_BENEFICIÁRIOS_JE!E37</f>
        <v>0</v>
      </c>
      <c r="D39" s="79">
        <f>[1]AT!O41</f>
        <v>0</v>
      </c>
      <c r="E39" s="80">
        <f t="shared" si="0"/>
        <v>0</v>
      </c>
      <c r="G39" s="69">
        <f>'TRE-AP'!$D$18</f>
        <v>0</v>
      </c>
      <c r="H39" s="70">
        <f t="shared" si="1"/>
        <v>0</v>
      </c>
    </row>
    <row r="40" spans="1:8" s="63" customFormat="1" ht="24.75" customHeight="1">
      <c r="A40" s="81">
        <v>14000</v>
      </c>
      <c r="B40" s="82" t="s">
        <v>98</v>
      </c>
      <c r="C40" s="83">
        <f>SUM(C12:C39)</f>
        <v>1003</v>
      </c>
      <c r="D40" s="84">
        <f>SUM(D12:D39)</f>
        <v>2895311.9099999997</v>
      </c>
      <c r="E40" s="85">
        <f t="shared" si="0"/>
        <v>360.83</v>
      </c>
      <c r="G40" s="86">
        <f>JE!$D$18</f>
        <v>360.83</v>
      </c>
      <c r="H40" s="70">
        <f t="shared" si="1"/>
        <v>0</v>
      </c>
    </row>
    <row r="41" spans="1:8" ht="19.5" customHeight="1">
      <c r="D41" s="87"/>
    </row>
    <row r="42" spans="1:8" ht="19.5" customHeight="1">
      <c r="D42" s="87"/>
    </row>
  </sheetData>
  <mergeCells count="7">
    <mergeCell ref="A10:A11"/>
    <mergeCell ref="B10:B11"/>
    <mergeCell ref="A2:B2"/>
    <mergeCell ref="A3:B3"/>
    <mergeCell ref="A6:E6"/>
    <mergeCell ref="A9:B9"/>
    <mergeCell ref="C9:D9"/>
  </mergeCells>
  <printOptions horizontalCentered="1"/>
  <pageMargins left="0.78740157480314965" right="0.78740157480314965" top="0.78740157480314965" bottom="0.39370078740157483" header="0.19685039370078741" footer="0.19685039370078741"/>
  <pageSetup paperSize="9" scale="6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288"/>
      <c r="B1" s="289" t="s">
        <v>0</v>
      </c>
      <c r="C1" s="288"/>
      <c r="D1" s="288"/>
      <c r="E1" s="288"/>
      <c r="F1" s="288"/>
      <c r="G1" s="288"/>
      <c r="H1" s="288"/>
      <c r="I1" s="288"/>
      <c r="J1" s="288"/>
    </row>
    <row r="2" spans="1:10" ht="30" customHeight="1">
      <c r="A2" s="290"/>
      <c r="B2" s="290" t="s">
        <v>1</v>
      </c>
      <c r="C2" s="291" t="s">
        <v>2</v>
      </c>
      <c r="D2" s="290"/>
      <c r="E2" s="290"/>
      <c r="F2" s="290"/>
      <c r="G2" s="290"/>
      <c r="H2" s="290"/>
      <c r="I2" s="290"/>
      <c r="J2" s="290"/>
    </row>
    <row r="3" spans="1:10" ht="30" customHeight="1">
      <c r="A3" s="290"/>
      <c r="B3" s="290" t="s">
        <v>3</v>
      </c>
      <c r="C3" s="292" t="s">
        <v>71</v>
      </c>
      <c r="D3" s="290"/>
      <c r="E3" s="290"/>
      <c r="F3" s="290"/>
      <c r="G3" s="290"/>
      <c r="H3" s="290"/>
      <c r="I3" s="290"/>
      <c r="J3" s="290"/>
    </row>
    <row r="4" spans="1:10" ht="30" customHeight="1">
      <c r="A4" s="290"/>
      <c r="B4" s="290" t="s">
        <v>5</v>
      </c>
      <c r="C4" s="293" t="s">
        <v>99</v>
      </c>
      <c r="D4" s="294" t="s">
        <v>100</v>
      </c>
      <c r="E4" s="290"/>
      <c r="F4" s="290"/>
      <c r="G4" s="290"/>
      <c r="H4" s="290"/>
      <c r="I4" s="290"/>
      <c r="J4" s="290"/>
    </row>
    <row r="5" spans="1:10" ht="39.75" customHeight="1">
      <c r="A5" s="295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290"/>
      <c r="B6" s="296"/>
      <c r="C6" s="296"/>
      <c r="D6" s="296"/>
      <c r="E6" s="296"/>
      <c r="F6" s="296"/>
      <c r="G6" s="296"/>
      <c r="H6" s="296"/>
      <c r="I6" s="296"/>
      <c r="J6" s="296"/>
    </row>
    <row r="7" spans="1:10" ht="39.75" customHeight="1">
      <c r="A7" s="290"/>
      <c r="B7" s="291" t="s">
        <v>7</v>
      </c>
      <c r="C7" s="290"/>
      <c r="D7" s="290"/>
      <c r="E7" s="290"/>
      <c r="F7" s="290"/>
      <c r="G7" s="290"/>
      <c r="H7" s="290"/>
      <c r="I7" s="290"/>
      <c r="J7" s="290"/>
    </row>
    <row r="8" spans="1:10" ht="39.75" customHeight="1">
      <c r="A8" s="297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97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97"/>
      <c r="B10" s="367"/>
      <c r="C10" s="364"/>
      <c r="D10" s="364"/>
      <c r="E10" s="364"/>
      <c r="F10" s="364"/>
      <c r="G10" s="364"/>
      <c r="H10" s="298" t="s">
        <v>17</v>
      </c>
      <c r="I10" s="298" t="s">
        <v>18</v>
      </c>
      <c r="J10" s="299" t="s">
        <v>19</v>
      </c>
    </row>
    <row r="11" spans="1:10" ht="34.5" customHeight="1">
      <c r="A11" s="297"/>
      <c r="B11" s="300" t="s">
        <v>70</v>
      </c>
      <c r="C11" s="300" t="s">
        <v>71</v>
      </c>
      <c r="D11" s="301">
        <v>288</v>
      </c>
      <c r="E11" s="302">
        <v>57</v>
      </c>
      <c r="F11" s="303">
        <v>0</v>
      </c>
      <c r="G11" s="304">
        <v>0</v>
      </c>
      <c r="H11" s="305">
        <v>247</v>
      </c>
      <c r="I11" s="306">
        <v>370</v>
      </c>
      <c r="J11" s="307">
        <f>H11+I11</f>
        <v>617</v>
      </c>
    </row>
    <row r="12" spans="1:10" ht="34.5" customHeight="1">
      <c r="A12" s="297"/>
      <c r="B12" s="386" t="s">
        <v>19</v>
      </c>
      <c r="C12" s="387"/>
      <c r="D12" s="309">
        <f t="shared" ref="D12:J12" si="0">SUM(D11:D11)</f>
        <v>288</v>
      </c>
      <c r="E12" s="309">
        <f t="shared" si="0"/>
        <v>57</v>
      </c>
      <c r="F12" s="309">
        <f t="shared" si="0"/>
        <v>0</v>
      </c>
      <c r="G12" s="309">
        <f t="shared" si="0"/>
        <v>0</v>
      </c>
      <c r="H12" s="309">
        <f t="shared" si="0"/>
        <v>247</v>
      </c>
      <c r="I12" s="309">
        <f t="shared" si="0"/>
        <v>370</v>
      </c>
      <c r="J12" s="310">
        <f t="shared" si="0"/>
        <v>617</v>
      </c>
    </row>
    <row r="13" spans="1:10" ht="30" customHeight="1">
      <c r="A13" s="297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97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97"/>
      <c r="B15" s="358" t="s">
        <v>102</v>
      </c>
      <c r="C15" s="359"/>
      <c r="D15" s="308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97"/>
      <c r="B16" s="391" t="s">
        <v>79</v>
      </c>
      <c r="C16" s="392"/>
      <c r="D16" s="311">
        <v>1182.74</v>
      </c>
      <c r="E16" s="312"/>
      <c r="F16" s="313" t="s">
        <v>115</v>
      </c>
      <c r="G16" s="313"/>
      <c r="H16" s="313"/>
      <c r="I16" s="313"/>
      <c r="J16" s="313"/>
    </row>
    <row r="17" spans="1:10" ht="34.5" customHeight="1">
      <c r="A17" s="297"/>
      <c r="B17" s="391" t="s">
        <v>80</v>
      </c>
      <c r="C17" s="392"/>
      <c r="D17" s="311">
        <v>935.22</v>
      </c>
      <c r="E17" s="312"/>
      <c r="F17" s="313" t="s">
        <v>116</v>
      </c>
      <c r="G17" s="313"/>
      <c r="H17" s="313"/>
      <c r="I17" s="313"/>
      <c r="J17" s="313"/>
    </row>
    <row r="18" spans="1:10" ht="34.5" customHeight="1">
      <c r="A18" s="297"/>
      <c r="B18" s="391" t="s">
        <v>117</v>
      </c>
      <c r="C18" s="392"/>
      <c r="D18" s="341">
        <f>'UO_MEDIA_BEN-AT'!$E$37</f>
        <v>0</v>
      </c>
      <c r="E18" s="312"/>
      <c r="F18" s="313" t="s">
        <v>108</v>
      </c>
      <c r="G18" s="313"/>
      <c r="H18" s="313"/>
      <c r="I18" s="313"/>
      <c r="J18" s="313"/>
    </row>
    <row r="19" spans="1:10" ht="34.5" customHeight="1">
      <c r="A19" s="297"/>
      <c r="B19" s="391" t="s">
        <v>82</v>
      </c>
      <c r="C19" s="392"/>
      <c r="D19" s="311" t="s">
        <v>109</v>
      </c>
      <c r="E19" s="312"/>
      <c r="F19" s="313" t="s">
        <v>110</v>
      </c>
      <c r="G19" s="313"/>
      <c r="H19" s="313"/>
      <c r="I19" s="313"/>
      <c r="J19" s="313"/>
    </row>
    <row r="20" spans="1:10" ht="34.5" customHeight="1">
      <c r="A20" s="297"/>
      <c r="B20" s="391" t="s">
        <v>111</v>
      </c>
      <c r="C20" s="392"/>
      <c r="D20" s="311">
        <v>586.91999999999996</v>
      </c>
      <c r="E20" s="312"/>
      <c r="F20" s="313" t="s">
        <v>108</v>
      </c>
      <c r="G20" s="313"/>
      <c r="H20" s="313"/>
      <c r="I20" s="313"/>
      <c r="J20" s="313"/>
    </row>
    <row r="21" spans="1:10" ht="19.5" customHeight="1">
      <c r="A21" s="297"/>
      <c r="B21" s="314" t="s">
        <v>112</v>
      </c>
      <c r="C21" s="315"/>
      <c r="D21" s="315"/>
      <c r="E21" s="316"/>
      <c r="F21" s="316"/>
      <c r="G21" s="316"/>
      <c r="H21" s="316"/>
      <c r="I21" s="316"/>
      <c r="J21" s="316"/>
    </row>
    <row r="22" spans="1:10" ht="33.75" customHeight="1">
      <c r="A22" s="297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97"/>
      <c r="B23" s="297"/>
      <c r="C23" s="297"/>
      <c r="D23" s="297"/>
      <c r="E23" s="297"/>
      <c r="F23" s="297"/>
      <c r="G23" s="297"/>
      <c r="H23" s="297"/>
      <c r="I23" s="297"/>
      <c r="J23" s="297"/>
    </row>
    <row r="24" spans="1:10" ht="19.5" customHeight="1">
      <c r="A24" s="297"/>
      <c r="B24" s="297"/>
      <c r="C24" s="297"/>
      <c r="D24" s="297"/>
      <c r="E24" s="297"/>
      <c r="F24" s="297"/>
      <c r="G24" s="297"/>
      <c r="H24" s="317"/>
      <c r="I24" s="297"/>
      <c r="J24" s="297"/>
    </row>
    <row r="25" spans="1:10" ht="19.5" customHeight="1">
      <c r="A25" s="297"/>
      <c r="B25" s="297"/>
      <c r="C25" s="297"/>
      <c r="D25" s="297"/>
      <c r="E25" s="297"/>
      <c r="F25" s="297"/>
      <c r="G25" s="297"/>
      <c r="H25" s="297"/>
      <c r="I25" s="297"/>
      <c r="J25" s="297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18"/>
      <c r="B1" s="319" t="s">
        <v>0</v>
      </c>
      <c r="C1" s="318"/>
      <c r="D1" s="318"/>
      <c r="E1" s="318"/>
      <c r="F1" s="318"/>
      <c r="G1" s="318"/>
      <c r="H1" s="318"/>
      <c r="I1" s="318"/>
      <c r="J1" s="318"/>
    </row>
    <row r="2" spans="1:10" ht="30" customHeight="1">
      <c r="A2" s="320"/>
      <c r="B2" s="320" t="s">
        <v>1</v>
      </c>
      <c r="C2" s="321" t="s">
        <v>2</v>
      </c>
      <c r="D2" s="320"/>
      <c r="E2" s="320"/>
      <c r="F2" s="320"/>
      <c r="G2" s="320"/>
      <c r="H2" s="320"/>
      <c r="I2" s="320"/>
      <c r="J2" s="320"/>
    </row>
    <row r="3" spans="1:10" ht="30" customHeight="1">
      <c r="A3" s="320"/>
      <c r="B3" s="320" t="s">
        <v>3</v>
      </c>
      <c r="C3" s="322" t="s">
        <v>73</v>
      </c>
      <c r="D3" s="320"/>
      <c r="E3" s="320"/>
      <c r="F3" s="320"/>
      <c r="G3" s="320"/>
      <c r="H3" s="320"/>
      <c r="I3" s="320"/>
      <c r="J3" s="320"/>
    </row>
    <row r="4" spans="1:10" ht="30" customHeight="1">
      <c r="A4" s="320"/>
      <c r="B4" s="320" t="s">
        <v>5</v>
      </c>
      <c r="C4" s="323" t="s">
        <v>99</v>
      </c>
      <c r="D4" s="324" t="s">
        <v>100</v>
      </c>
      <c r="E4" s="320"/>
      <c r="F4" s="320"/>
      <c r="G4" s="320"/>
      <c r="H4" s="320"/>
      <c r="I4" s="320"/>
      <c r="J4" s="320"/>
    </row>
    <row r="5" spans="1:10" ht="39.75" customHeight="1">
      <c r="A5" s="325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320"/>
      <c r="B6" s="326"/>
      <c r="C6" s="326"/>
      <c r="D6" s="326"/>
      <c r="E6" s="326"/>
      <c r="F6" s="326"/>
      <c r="G6" s="326"/>
      <c r="H6" s="326"/>
      <c r="I6" s="326"/>
      <c r="J6" s="326"/>
    </row>
    <row r="7" spans="1:10" ht="39.75" customHeight="1">
      <c r="A7" s="320"/>
      <c r="B7" s="321" t="s">
        <v>7</v>
      </c>
      <c r="C7" s="320"/>
      <c r="D7" s="320"/>
      <c r="E7" s="320"/>
      <c r="F7" s="320"/>
      <c r="G7" s="320"/>
      <c r="H7" s="320"/>
      <c r="I7" s="320"/>
      <c r="J7" s="320"/>
    </row>
    <row r="8" spans="1:10" ht="39.75" customHeight="1">
      <c r="A8" s="327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327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327"/>
      <c r="B10" s="367"/>
      <c r="C10" s="364"/>
      <c r="D10" s="364"/>
      <c r="E10" s="364"/>
      <c r="F10" s="364"/>
      <c r="G10" s="364"/>
      <c r="H10" s="328" t="s">
        <v>17</v>
      </c>
      <c r="I10" s="328" t="s">
        <v>18</v>
      </c>
      <c r="J10" s="329" t="s">
        <v>19</v>
      </c>
    </row>
    <row r="11" spans="1:10" ht="34.5" customHeight="1">
      <c r="A11" s="327"/>
      <c r="B11" s="330" t="s">
        <v>72</v>
      </c>
      <c r="C11" s="330" t="s">
        <v>73</v>
      </c>
      <c r="D11" s="331">
        <v>137</v>
      </c>
      <c r="E11" s="332">
        <v>24</v>
      </c>
      <c r="F11" s="333">
        <v>0</v>
      </c>
      <c r="G11" s="334">
        <v>0</v>
      </c>
      <c r="H11" s="335">
        <v>154</v>
      </c>
      <c r="I11" s="336">
        <v>362</v>
      </c>
      <c r="J11" s="337">
        <f>H11+I11</f>
        <v>516</v>
      </c>
    </row>
    <row r="12" spans="1:10" ht="34.5" customHeight="1">
      <c r="A12" s="327"/>
      <c r="B12" s="386" t="s">
        <v>19</v>
      </c>
      <c r="C12" s="387"/>
      <c r="D12" s="339">
        <f t="shared" ref="D12:J12" si="0">SUM(D11:D11)</f>
        <v>137</v>
      </c>
      <c r="E12" s="339">
        <f t="shared" si="0"/>
        <v>24</v>
      </c>
      <c r="F12" s="339">
        <f t="shared" si="0"/>
        <v>0</v>
      </c>
      <c r="G12" s="339">
        <f t="shared" si="0"/>
        <v>0</v>
      </c>
      <c r="H12" s="339">
        <f t="shared" si="0"/>
        <v>154</v>
      </c>
      <c r="I12" s="339">
        <f t="shared" si="0"/>
        <v>362</v>
      </c>
      <c r="J12" s="340">
        <f t="shared" si="0"/>
        <v>516</v>
      </c>
    </row>
    <row r="13" spans="1:10" ht="30" customHeight="1">
      <c r="A13" s="327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327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327"/>
      <c r="B15" s="358" t="s">
        <v>102</v>
      </c>
      <c r="C15" s="359"/>
      <c r="D15" s="338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327"/>
      <c r="B16" s="391" t="s">
        <v>79</v>
      </c>
      <c r="C16" s="392"/>
      <c r="D16" s="341">
        <v>1182.74</v>
      </c>
      <c r="E16" s="342"/>
      <c r="F16" s="343" t="s">
        <v>115</v>
      </c>
      <c r="G16" s="343"/>
      <c r="H16" s="343"/>
      <c r="I16" s="343"/>
      <c r="J16" s="343"/>
    </row>
    <row r="17" spans="1:10" ht="34.5" customHeight="1">
      <c r="A17" s="327"/>
      <c r="B17" s="391" t="s">
        <v>80</v>
      </c>
      <c r="C17" s="392"/>
      <c r="D17" s="341">
        <v>935.22</v>
      </c>
      <c r="E17" s="342"/>
      <c r="F17" s="343" t="s">
        <v>116</v>
      </c>
      <c r="G17" s="343"/>
      <c r="H17" s="343"/>
      <c r="I17" s="343"/>
      <c r="J17" s="343"/>
    </row>
    <row r="18" spans="1:10" ht="34.5" customHeight="1">
      <c r="A18" s="327"/>
      <c r="B18" s="391" t="s">
        <v>117</v>
      </c>
      <c r="C18" s="392"/>
      <c r="D18" s="341">
        <f>'UO_MEDIA_BEN-AT'!$E$38</f>
        <v>0</v>
      </c>
      <c r="E18" s="342"/>
      <c r="F18" s="343" t="s">
        <v>108</v>
      </c>
      <c r="G18" s="343"/>
      <c r="H18" s="343"/>
      <c r="I18" s="343"/>
      <c r="J18" s="343"/>
    </row>
    <row r="19" spans="1:10" ht="34.5" customHeight="1">
      <c r="A19" s="327"/>
      <c r="B19" s="391" t="s">
        <v>82</v>
      </c>
      <c r="C19" s="392"/>
      <c r="D19" s="341" t="s">
        <v>109</v>
      </c>
      <c r="E19" s="342"/>
      <c r="F19" s="343" t="s">
        <v>110</v>
      </c>
      <c r="G19" s="343"/>
      <c r="H19" s="343"/>
      <c r="I19" s="343"/>
      <c r="J19" s="343"/>
    </row>
    <row r="20" spans="1:10" ht="34.5" customHeight="1">
      <c r="A20" s="327"/>
      <c r="B20" s="391" t="s">
        <v>111</v>
      </c>
      <c r="C20" s="392"/>
      <c r="D20" s="341">
        <v>586.91999999999996</v>
      </c>
      <c r="E20" s="342"/>
      <c r="F20" s="343" t="s">
        <v>108</v>
      </c>
      <c r="G20" s="343"/>
      <c r="H20" s="343"/>
      <c r="I20" s="343"/>
      <c r="J20" s="343"/>
    </row>
    <row r="21" spans="1:10" ht="19.5" customHeight="1">
      <c r="A21" s="327"/>
      <c r="B21" s="344" t="s">
        <v>112</v>
      </c>
      <c r="C21" s="345"/>
      <c r="D21" s="345"/>
      <c r="E21" s="346"/>
      <c r="F21" s="346"/>
      <c r="G21" s="346"/>
      <c r="H21" s="346"/>
      <c r="I21" s="346"/>
      <c r="J21" s="346"/>
    </row>
    <row r="22" spans="1:10" ht="33.75" customHeight="1">
      <c r="A22" s="327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327"/>
      <c r="B23" s="327"/>
      <c r="C23" s="327"/>
      <c r="D23" s="327"/>
      <c r="E23" s="327"/>
      <c r="F23" s="327"/>
      <c r="G23" s="327"/>
      <c r="H23" s="327"/>
      <c r="I23" s="327"/>
      <c r="J23" s="327"/>
    </row>
    <row r="24" spans="1:10" ht="19.5" customHeight="1">
      <c r="A24" s="327"/>
      <c r="B24" s="327"/>
      <c r="C24" s="327"/>
      <c r="D24" s="327"/>
      <c r="E24" s="327"/>
      <c r="F24" s="327"/>
      <c r="G24" s="327"/>
      <c r="H24" s="347"/>
      <c r="I24" s="327"/>
      <c r="J24" s="327"/>
    </row>
    <row r="25" spans="1:10" ht="19.5" customHeight="1">
      <c r="A25" s="327"/>
      <c r="B25" s="327"/>
      <c r="C25" s="327"/>
      <c r="D25" s="327"/>
      <c r="E25" s="327"/>
      <c r="F25" s="327"/>
      <c r="G25" s="327"/>
      <c r="H25" s="327"/>
      <c r="I25" s="327"/>
      <c r="J25" s="327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75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0" t="s">
        <v>99</v>
      </c>
      <c r="D4" s="106" t="s">
        <v>100</v>
      </c>
      <c r="E4" s="6"/>
      <c r="F4" s="6"/>
      <c r="G4" s="6"/>
      <c r="H4" s="6"/>
      <c r="I4" s="6"/>
      <c r="J4" s="6"/>
    </row>
    <row r="5" spans="1:10" ht="39.75" customHeight="1">
      <c r="A5" s="4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9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9"/>
      <c r="B10" s="367"/>
      <c r="C10" s="364"/>
      <c r="D10" s="364"/>
      <c r="E10" s="364"/>
      <c r="F10" s="364"/>
      <c r="G10" s="364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2" t="s">
        <v>74</v>
      </c>
      <c r="C11" s="92" t="s">
        <v>75</v>
      </c>
      <c r="D11" s="107">
        <v>159</v>
      </c>
      <c r="E11" s="107">
        <v>30</v>
      </c>
      <c r="F11" s="107">
        <v>0</v>
      </c>
      <c r="G11" s="94">
        <v>0</v>
      </c>
      <c r="H11" s="107">
        <v>141</v>
      </c>
      <c r="I11" s="107">
        <v>342</v>
      </c>
      <c r="J11" s="95">
        <f>H11+I11</f>
        <v>483</v>
      </c>
    </row>
    <row r="12" spans="1:10" ht="34.5" customHeight="1">
      <c r="A12" s="29"/>
      <c r="B12" s="386" t="s">
        <v>19</v>
      </c>
      <c r="C12" s="387"/>
      <c r="D12" s="97">
        <f t="shared" ref="D12:J12" si="0">SUM(D11:D11)</f>
        <v>159</v>
      </c>
      <c r="E12" s="97">
        <f t="shared" si="0"/>
        <v>30</v>
      </c>
      <c r="F12" s="97">
        <f t="shared" si="0"/>
        <v>0</v>
      </c>
      <c r="G12" s="97">
        <f t="shared" si="0"/>
        <v>0</v>
      </c>
      <c r="H12" s="97">
        <f t="shared" si="0"/>
        <v>141</v>
      </c>
      <c r="I12" s="97">
        <f t="shared" si="0"/>
        <v>342</v>
      </c>
      <c r="J12" s="98">
        <f t="shared" si="0"/>
        <v>483</v>
      </c>
    </row>
    <row r="13" spans="1:10" ht="30" customHeight="1">
      <c r="A13" s="29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9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9"/>
      <c r="B15" s="358" t="s">
        <v>102</v>
      </c>
      <c r="C15" s="359"/>
      <c r="D15" s="96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9"/>
      <c r="B16" s="391" t="s">
        <v>79</v>
      </c>
      <c r="C16" s="392"/>
      <c r="D16" s="99">
        <v>1182.74</v>
      </c>
      <c r="E16" s="100"/>
      <c r="F16" s="101" t="s">
        <v>115</v>
      </c>
      <c r="G16" s="101"/>
      <c r="H16" s="101"/>
      <c r="I16" s="101"/>
      <c r="J16" s="101"/>
    </row>
    <row r="17" spans="1:10" ht="34.5" customHeight="1">
      <c r="A17" s="29"/>
      <c r="B17" s="391" t="s">
        <v>80</v>
      </c>
      <c r="C17" s="392"/>
      <c r="D17" s="99">
        <v>935.22</v>
      </c>
      <c r="E17" s="100"/>
      <c r="F17" s="101" t="s">
        <v>116</v>
      </c>
      <c r="G17" s="101"/>
      <c r="H17" s="101"/>
      <c r="I17" s="101"/>
      <c r="J17" s="101"/>
    </row>
    <row r="18" spans="1:10" ht="34.5" customHeight="1">
      <c r="A18" s="29"/>
      <c r="B18" s="391" t="s">
        <v>117</v>
      </c>
      <c r="C18" s="392"/>
      <c r="D18" s="341">
        <f>'UO_MEDIA_BEN-AT'!$E$39</f>
        <v>0</v>
      </c>
      <c r="E18" s="100"/>
      <c r="F18" s="101" t="s">
        <v>108</v>
      </c>
      <c r="G18" s="101"/>
      <c r="H18" s="101"/>
      <c r="I18" s="101"/>
      <c r="J18" s="101"/>
    </row>
    <row r="19" spans="1:10" ht="34.5" customHeight="1">
      <c r="A19" s="29"/>
      <c r="B19" s="391" t="s">
        <v>82</v>
      </c>
      <c r="C19" s="392"/>
      <c r="D19" s="99" t="s">
        <v>109</v>
      </c>
      <c r="E19" s="100"/>
      <c r="F19" s="101" t="s">
        <v>110</v>
      </c>
      <c r="G19" s="101"/>
      <c r="H19" s="101"/>
      <c r="I19" s="101"/>
      <c r="J19" s="101"/>
    </row>
    <row r="20" spans="1:10" ht="34.5" customHeight="1">
      <c r="A20" s="29"/>
      <c r="B20" s="391" t="s">
        <v>111</v>
      </c>
      <c r="C20" s="392"/>
      <c r="D20" s="99">
        <v>586.91999999999996</v>
      </c>
      <c r="E20" s="100"/>
      <c r="F20" s="101" t="s">
        <v>108</v>
      </c>
      <c r="G20" s="101"/>
      <c r="H20" s="101"/>
      <c r="I20" s="101"/>
      <c r="J20" s="101"/>
    </row>
    <row r="21" spans="1:10" ht="19.5" customHeight="1">
      <c r="A21" s="29"/>
      <c r="B21" s="102" t="s">
        <v>112</v>
      </c>
      <c r="C21" s="103"/>
      <c r="D21" s="103"/>
      <c r="E21" s="104"/>
      <c r="F21" s="104"/>
      <c r="G21" s="104"/>
      <c r="H21" s="104"/>
      <c r="I21" s="104"/>
      <c r="J21" s="104"/>
    </row>
    <row r="22" spans="1:10" ht="33.75" customHeight="1">
      <c r="A22" s="29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B1:J24"/>
  <sheetViews>
    <sheetView showGridLines="0" topLeftCell="A16" workbookViewId="0">
      <selection activeCell="D19" sqref="D19"/>
    </sheetView>
  </sheetViews>
  <sheetFormatPr defaultColWidth="10.7109375" defaultRowHeight="15"/>
  <cols>
    <col min="1" max="1" width="2.5703125" style="29" customWidth="1"/>
    <col min="2" max="2" width="40.7109375" style="29" customWidth="1"/>
    <col min="3" max="3" width="35.7109375" style="29" customWidth="1"/>
    <col min="4" max="10" width="20.7109375" style="29" customWidth="1"/>
    <col min="11" max="11" width="10.7109375" style="29" customWidth="1"/>
    <col min="12" max="16384" width="10.7109375" style="29"/>
  </cols>
  <sheetData>
    <row r="1" spans="2:10" s="3" customFormat="1" ht="49.5" customHeight="1">
      <c r="B1" s="89" t="s">
        <v>0</v>
      </c>
    </row>
    <row r="2" spans="2:10" s="6" customFormat="1" ht="30" customHeight="1">
      <c r="B2" s="6" t="s">
        <v>1</v>
      </c>
      <c r="C2" s="7" t="s">
        <v>2</v>
      </c>
    </row>
    <row r="3" spans="2:10" s="6" customFormat="1" ht="30" customHeight="1">
      <c r="B3" s="6" t="s">
        <v>3</v>
      </c>
      <c r="C3" s="33" t="s">
        <v>4</v>
      </c>
    </row>
    <row r="4" spans="2:10" s="6" customFormat="1" ht="30" customHeight="1">
      <c r="B4" s="6" t="s">
        <v>5</v>
      </c>
      <c r="C4" s="90" t="s">
        <v>99</v>
      </c>
      <c r="D4" s="91" t="s">
        <v>100</v>
      </c>
    </row>
    <row r="5" spans="2:10" s="4" customFormat="1" ht="39.75" customHeight="1"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2:10" s="6" customFormat="1" ht="19.5" customHeight="1">
      <c r="B6" s="34"/>
      <c r="C6" s="34"/>
      <c r="D6" s="34"/>
      <c r="E6" s="34"/>
      <c r="F6" s="34"/>
      <c r="G6" s="34"/>
      <c r="H6" s="34"/>
      <c r="I6" s="34"/>
      <c r="J6" s="34"/>
    </row>
    <row r="7" spans="2:10" s="6" customFormat="1" ht="39.75" customHeight="1">
      <c r="B7" s="7" t="s">
        <v>7</v>
      </c>
    </row>
    <row r="8" spans="2:10" ht="39.75" customHeight="1"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2:10" ht="30" customHeight="1"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2:10" ht="30" customHeight="1">
      <c r="B10" s="367"/>
      <c r="C10" s="364"/>
      <c r="D10" s="364"/>
      <c r="E10" s="364"/>
      <c r="F10" s="364"/>
      <c r="G10" s="364"/>
      <c r="H10" s="11" t="s">
        <v>17</v>
      </c>
      <c r="I10" s="11" t="s">
        <v>18</v>
      </c>
      <c r="J10" s="13" t="s">
        <v>19</v>
      </c>
    </row>
    <row r="11" spans="2:10" ht="34.5" customHeight="1">
      <c r="B11" s="92">
        <v>14000</v>
      </c>
      <c r="C11" s="92" t="s">
        <v>98</v>
      </c>
      <c r="D11" s="93">
        <f>SUM('TSE:TRE-AP'!D11)</f>
        <v>17112</v>
      </c>
      <c r="E11" s="93">
        <f>SUM('TSE:TRE-AP'!E11)</f>
        <v>3301</v>
      </c>
      <c r="F11" s="93">
        <f>SUM('TSE:TRE-AP'!F11)</f>
        <v>1003</v>
      </c>
      <c r="G11" s="94">
        <v>0</v>
      </c>
      <c r="H11" s="93">
        <f>SUM('TSE:TRE-AP'!H11)</f>
        <v>19912</v>
      </c>
      <c r="I11" s="93">
        <f>SUM('TSE:TRE-AP'!I11)</f>
        <v>26980</v>
      </c>
      <c r="J11" s="95">
        <f>H11+I11</f>
        <v>46892</v>
      </c>
    </row>
    <row r="12" spans="2:10" ht="34.5" customHeight="1">
      <c r="B12" s="386" t="s">
        <v>19</v>
      </c>
      <c r="C12" s="387"/>
      <c r="D12" s="97">
        <f t="shared" ref="D12:J12" si="0">SUM(D11:D11)</f>
        <v>17112</v>
      </c>
      <c r="E12" s="97">
        <f t="shared" si="0"/>
        <v>3301</v>
      </c>
      <c r="F12" s="97">
        <f t="shared" si="0"/>
        <v>1003</v>
      </c>
      <c r="G12" s="97">
        <f t="shared" si="0"/>
        <v>0</v>
      </c>
      <c r="H12" s="97">
        <f t="shared" si="0"/>
        <v>19912</v>
      </c>
      <c r="I12" s="97">
        <f t="shared" si="0"/>
        <v>26980</v>
      </c>
      <c r="J12" s="98">
        <f t="shared" si="0"/>
        <v>46892</v>
      </c>
    </row>
    <row r="13" spans="2:10" ht="30" customHeight="1">
      <c r="B13" s="388"/>
      <c r="C13" s="388"/>
      <c r="D13" s="388"/>
      <c r="E13" s="388"/>
      <c r="F13" s="388"/>
      <c r="G13" s="388"/>
      <c r="H13" s="388"/>
      <c r="I13" s="388"/>
      <c r="J13" s="388"/>
    </row>
    <row r="14" spans="2:10" ht="30" customHeight="1">
      <c r="B14" s="389" t="s">
        <v>101</v>
      </c>
      <c r="C14" s="389"/>
      <c r="D14" s="389"/>
      <c r="E14" s="389"/>
      <c r="F14" s="389"/>
      <c r="G14" s="389"/>
      <c r="H14" s="389"/>
      <c r="I14" s="389"/>
      <c r="J14" s="389"/>
    </row>
    <row r="15" spans="2:10" ht="39.75" customHeight="1">
      <c r="B15" s="358" t="s">
        <v>102</v>
      </c>
      <c r="C15" s="359"/>
      <c r="D15" s="96" t="s">
        <v>103</v>
      </c>
      <c r="E15" s="359" t="s">
        <v>104</v>
      </c>
      <c r="F15" s="359"/>
      <c r="G15" s="359"/>
      <c r="H15" s="359"/>
      <c r="I15" s="359"/>
      <c r="J15" s="390"/>
    </row>
    <row r="16" spans="2:10" ht="34.5" customHeight="1">
      <c r="B16" s="391" t="s">
        <v>79</v>
      </c>
      <c r="C16" s="392"/>
      <c r="D16" s="99">
        <v>1182.74</v>
      </c>
      <c r="E16" s="100"/>
      <c r="F16" s="101" t="s">
        <v>105</v>
      </c>
      <c r="G16" s="101"/>
      <c r="H16" s="101"/>
      <c r="I16" s="101"/>
      <c r="J16" s="101"/>
    </row>
    <row r="17" spans="2:10" ht="34.5" customHeight="1">
      <c r="B17" s="391" t="s">
        <v>80</v>
      </c>
      <c r="C17" s="392"/>
      <c r="D17" s="99">
        <v>935.22</v>
      </c>
      <c r="E17" s="100"/>
      <c r="F17" s="101" t="s">
        <v>106</v>
      </c>
      <c r="G17" s="101"/>
      <c r="H17" s="101"/>
      <c r="I17" s="101"/>
      <c r="J17" s="101"/>
    </row>
    <row r="18" spans="2:10" ht="34.5" customHeight="1">
      <c r="B18" s="391" t="s">
        <v>107</v>
      </c>
      <c r="C18" s="392"/>
      <c r="D18" s="99">
        <f>'UO_MEDIA_BEN-AT'!E40</f>
        <v>360.83</v>
      </c>
      <c r="E18" s="100"/>
      <c r="F18" s="101" t="s">
        <v>108</v>
      </c>
      <c r="G18" s="101"/>
      <c r="H18" s="101"/>
      <c r="I18" s="101"/>
      <c r="J18" s="101"/>
    </row>
    <row r="19" spans="2:10" ht="34.5" customHeight="1">
      <c r="B19" s="391" t="s">
        <v>82</v>
      </c>
      <c r="C19" s="392"/>
      <c r="D19" s="99" t="s">
        <v>109</v>
      </c>
      <c r="E19" s="100"/>
      <c r="F19" s="101" t="s">
        <v>110</v>
      </c>
      <c r="G19" s="101"/>
      <c r="H19" s="101"/>
      <c r="I19" s="101"/>
      <c r="J19" s="101"/>
    </row>
    <row r="20" spans="2:10" ht="34.5" customHeight="1">
      <c r="B20" s="391" t="s">
        <v>111</v>
      </c>
      <c r="C20" s="392"/>
      <c r="D20" s="99">
        <v>586.91999999999996</v>
      </c>
      <c r="E20" s="100"/>
      <c r="F20" s="101" t="s">
        <v>108</v>
      </c>
      <c r="G20" s="101"/>
      <c r="H20" s="101"/>
      <c r="I20" s="101"/>
      <c r="J20" s="101"/>
    </row>
    <row r="21" spans="2:10" ht="19.5" customHeight="1">
      <c r="B21" s="102" t="s">
        <v>112</v>
      </c>
      <c r="C21" s="103"/>
      <c r="D21" s="103"/>
      <c r="E21" s="104"/>
      <c r="F21" s="104"/>
      <c r="G21" s="104"/>
      <c r="H21" s="104"/>
      <c r="I21" s="104"/>
      <c r="J21" s="104"/>
    </row>
    <row r="22" spans="2:10" ht="33.75" customHeight="1"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4" spans="2:10" ht="19.5" customHeight="1">
      <c r="H24" s="105"/>
    </row>
  </sheetData>
  <mergeCells count="21">
    <mergeCell ref="B16:C16"/>
    <mergeCell ref="B20:C20"/>
    <mergeCell ref="B22:J22"/>
    <mergeCell ref="B17:C17"/>
    <mergeCell ref="B18:C18"/>
    <mergeCell ref="B19:C19"/>
    <mergeCell ref="B12:C12"/>
    <mergeCell ref="B13:J13"/>
    <mergeCell ref="B14:J14"/>
    <mergeCell ref="B15:C15"/>
    <mergeCell ref="E15:J15"/>
    <mergeCell ref="B5:J5"/>
    <mergeCell ref="D8:J8"/>
    <mergeCell ref="D9:D10"/>
    <mergeCell ref="E9:E10"/>
    <mergeCell ref="F9:F10"/>
    <mergeCell ref="G9:G10"/>
    <mergeCell ref="H9:J9"/>
    <mergeCell ref="B8:C8"/>
    <mergeCell ref="B9:B10"/>
    <mergeCell ref="C9:C10"/>
  </mergeCells>
  <printOptions horizontalCentered="1"/>
  <pageMargins left="0.19685039370078741" right="0.19685039370078741" top="0.59055118110236227" bottom="0.39370078740157483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10" workbookViewId="0">
      <selection activeCell="D18" sqref="D18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0" t="s">
        <v>99</v>
      </c>
      <c r="D4" s="106" t="s">
        <v>100</v>
      </c>
      <c r="E4" s="6"/>
      <c r="F4" s="6"/>
      <c r="G4" s="6"/>
      <c r="H4" s="6"/>
      <c r="I4" s="6"/>
      <c r="J4" s="6"/>
    </row>
    <row r="5" spans="1:10" ht="39.75" customHeight="1">
      <c r="A5" s="4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9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9"/>
      <c r="B10" s="367"/>
      <c r="C10" s="364"/>
      <c r="D10" s="364"/>
      <c r="E10" s="364"/>
      <c r="F10" s="364"/>
      <c r="G10" s="364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2" t="s">
        <v>20</v>
      </c>
      <c r="C11" s="92" t="s">
        <v>21</v>
      </c>
      <c r="D11" s="107">
        <v>899</v>
      </c>
      <c r="E11" s="107">
        <v>192</v>
      </c>
      <c r="F11" s="107">
        <v>3</v>
      </c>
      <c r="G11" s="94">
        <v>0</v>
      </c>
      <c r="H11" s="107">
        <v>1206</v>
      </c>
      <c r="I11" s="107">
        <v>1963</v>
      </c>
      <c r="J11" s="95">
        <f>H11+I11</f>
        <v>3169</v>
      </c>
    </row>
    <row r="12" spans="1:10" ht="34.5" customHeight="1">
      <c r="A12" s="29"/>
      <c r="B12" s="386" t="s">
        <v>19</v>
      </c>
      <c r="C12" s="387"/>
      <c r="D12" s="97">
        <f t="shared" ref="D12:J12" si="0">SUM(D11:D11)</f>
        <v>899</v>
      </c>
      <c r="E12" s="97">
        <f t="shared" si="0"/>
        <v>192</v>
      </c>
      <c r="F12" s="97">
        <f t="shared" si="0"/>
        <v>3</v>
      </c>
      <c r="G12" s="97">
        <f t="shared" si="0"/>
        <v>0</v>
      </c>
      <c r="H12" s="97">
        <f t="shared" si="0"/>
        <v>1206</v>
      </c>
      <c r="I12" s="97">
        <f t="shared" si="0"/>
        <v>1963</v>
      </c>
      <c r="J12" s="98">
        <f t="shared" si="0"/>
        <v>3169</v>
      </c>
    </row>
    <row r="13" spans="1:10" ht="30" customHeight="1">
      <c r="A13" s="29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9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9"/>
      <c r="B15" s="358" t="s">
        <v>102</v>
      </c>
      <c r="C15" s="359"/>
      <c r="D15" s="96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9"/>
      <c r="B16" s="391" t="s">
        <v>79</v>
      </c>
      <c r="C16" s="392"/>
      <c r="D16" s="99">
        <v>1182.74</v>
      </c>
      <c r="E16" s="100"/>
      <c r="F16" s="101" t="s">
        <v>115</v>
      </c>
      <c r="G16" s="101"/>
      <c r="H16" s="101"/>
      <c r="I16" s="101"/>
      <c r="J16" s="101"/>
    </row>
    <row r="17" spans="1:10" ht="34.5" customHeight="1">
      <c r="A17" s="29"/>
      <c r="B17" s="391" t="s">
        <v>80</v>
      </c>
      <c r="C17" s="392"/>
      <c r="D17" s="99">
        <v>935.22</v>
      </c>
      <c r="E17" s="100"/>
      <c r="F17" s="101" t="s">
        <v>116</v>
      </c>
      <c r="G17" s="101"/>
      <c r="H17" s="101"/>
      <c r="I17" s="101"/>
      <c r="J17" s="101"/>
    </row>
    <row r="18" spans="1:10" ht="34.5" customHeight="1">
      <c r="A18" s="29"/>
      <c r="B18" s="391" t="s">
        <v>117</v>
      </c>
      <c r="C18" s="392"/>
      <c r="D18" s="341">
        <f>'UO_MEDIA_BEN-AT'!$E$12</f>
        <v>29.42</v>
      </c>
      <c r="E18" s="100"/>
      <c r="F18" s="101" t="s">
        <v>108</v>
      </c>
      <c r="G18" s="101"/>
      <c r="H18" s="101"/>
      <c r="I18" s="101"/>
      <c r="J18" s="101"/>
    </row>
    <row r="19" spans="1:10" ht="34.5" customHeight="1">
      <c r="A19" s="29"/>
      <c r="B19" s="391" t="s">
        <v>82</v>
      </c>
      <c r="C19" s="392"/>
      <c r="D19" s="99" t="s">
        <v>109</v>
      </c>
      <c r="E19" s="100"/>
      <c r="F19" s="101" t="s">
        <v>110</v>
      </c>
      <c r="G19" s="101"/>
      <c r="H19" s="101"/>
      <c r="I19" s="101"/>
      <c r="J19" s="101"/>
    </row>
    <row r="20" spans="1:10" ht="34.5" customHeight="1">
      <c r="A20" s="29"/>
      <c r="B20" s="391" t="s">
        <v>111</v>
      </c>
      <c r="C20" s="392"/>
      <c r="D20" s="99">
        <v>586.91999999999996</v>
      </c>
      <c r="E20" s="100"/>
      <c r="F20" s="101" t="s">
        <v>108</v>
      </c>
      <c r="G20" s="101"/>
      <c r="H20" s="101"/>
      <c r="I20" s="101"/>
      <c r="J20" s="101"/>
    </row>
    <row r="21" spans="1:10" ht="19.5" customHeight="1">
      <c r="A21" s="29"/>
      <c r="B21" s="102" t="s">
        <v>112</v>
      </c>
      <c r="C21" s="103"/>
      <c r="D21" s="103"/>
      <c r="E21" s="104"/>
      <c r="F21" s="104"/>
      <c r="G21" s="104"/>
      <c r="H21" s="104"/>
      <c r="I21" s="104"/>
      <c r="J21" s="104"/>
    </row>
    <row r="22" spans="1:10" ht="33.75" customHeight="1">
      <c r="A22" s="29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9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108"/>
      <c r="B1" s="109" t="s">
        <v>0</v>
      </c>
      <c r="C1" s="108"/>
      <c r="D1" s="108"/>
      <c r="E1" s="108"/>
      <c r="F1" s="108"/>
      <c r="G1" s="108"/>
      <c r="H1" s="108"/>
      <c r="I1" s="108"/>
      <c r="J1" s="108"/>
    </row>
    <row r="2" spans="1:10" ht="30" customHeight="1">
      <c r="A2" s="110"/>
      <c r="B2" s="110" t="s">
        <v>1</v>
      </c>
      <c r="C2" s="111" t="s">
        <v>2</v>
      </c>
      <c r="D2" s="110"/>
      <c r="E2" s="110"/>
      <c r="F2" s="110"/>
      <c r="G2" s="110"/>
      <c r="H2" s="110"/>
      <c r="I2" s="110"/>
      <c r="J2" s="110"/>
    </row>
    <row r="3" spans="1:10" ht="30" customHeight="1">
      <c r="A3" s="110"/>
      <c r="B3" s="110" t="s">
        <v>3</v>
      </c>
      <c r="C3" s="112" t="s">
        <v>23</v>
      </c>
      <c r="D3" s="110"/>
      <c r="E3" s="110"/>
      <c r="F3" s="110"/>
      <c r="G3" s="110"/>
      <c r="H3" s="110"/>
      <c r="I3" s="110"/>
      <c r="J3" s="110"/>
    </row>
    <row r="4" spans="1:10" ht="30" customHeight="1">
      <c r="A4" s="110"/>
      <c r="B4" s="110" t="s">
        <v>5</v>
      </c>
      <c r="C4" s="113" t="s">
        <v>99</v>
      </c>
      <c r="D4" s="114" t="s">
        <v>100</v>
      </c>
      <c r="E4" s="110"/>
      <c r="F4" s="110"/>
      <c r="G4" s="110"/>
      <c r="H4" s="110"/>
      <c r="I4" s="110"/>
      <c r="J4" s="110"/>
    </row>
    <row r="5" spans="1:10" ht="39.75" customHeight="1">
      <c r="A5" s="115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110"/>
      <c r="B6" s="116"/>
      <c r="C6" s="116"/>
      <c r="D6" s="116"/>
      <c r="E6" s="116"/>
      <c r="F6" s="116"/>
      <c r="G6" s="116"/>
      <c r="H6" s="116"/>
      <c r="I6" s="116"/>
      <c r="J6" s="116"/>
    </row>
    <row r="7" spans="1:10" ht="39.75" customHeight="1">
      <c r="A7" s="110"/>
      <c r="B7" s="111" t="s">
        <v>7</v>
      </c>
      <c r="C7" s="110"/>
      <c r="D7" s="110"/>
      <c r="E7" s="110"/>
      <c r="F7" s="110"/>
      <c r="G7" s="110"/>
      <c r="H7" s="110"/>
      <c r="I7" s="110"/>
      <c r="J7" s="110"/>
    </row>
    <row r="8" spans="1:10" ht="39.75" customHeight="1">
      <c r="A8" s="117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117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117"/>
      <c r="B10" s="367"/>
      <c r="C10" s="364"/>
      <c r="D10" s="364"/>
      <c r="E10" s="364"/>
      <c r="F10" s="364"/>
      <c r="G10" s="364"/>
      <c r="H10" s="118" t="s">
        <v>17</v>
      </c>
      <c r="I10" s="118" t="s">
        <v>18</v>
      </c>
      <c r="J10" s="119" t="s">
        <v>19</v>
      </c>
    </row>
    <row r="11" spans="1:10" ht="34.5" customHeight="1">
      <c r="A11" s="117"/>
      <c r="B11" s="120" t="s">
        <v>22</v>
      </c>
      <c r="C11" s="120" t="s">
        <v>23</v>
      </c>
      <c r="D11" s="121">
        <v>130</v>
      </c>
      <c r="E11" s="122">
        <v>33</v>
      </c>
      <c r="F11" s="123">
        <v>0</v>
      </c>
      <c r="G11" s="124">
        <v>0</v>
      </c>
      <c r="H11" s="125">
        <v>141</v>
      </c>
      <c r="I11" s="126">
        <v>271</v>
      </c>
      <c r="J11" s="127">
        <f>H11+I11</f>
        <v>412</v>
      </c>
    </row>
    <row r="12" spans="1:10" ht="34.5" customHeight="1">
      <c r="A12" s="117"/>
      <c r="B12" s="386" t="s">
        <v>19</v>
      </c>
      <c r="C12" s="387"/>
      <c r="D12" s="129">
        <f t="shared" ref="D12:J12" si="0">SUM(D11:D11)</f>
        <v>130</v>
      </c>
      <c r="E12" s="129">
        <f t="shared" si="0"/>
        <v>33</v>
      </c>
      <c r="F12" s="129">
        <f t="shared" si="0"/>
        <v>0</v>
      </c>
      <c r="G12" s="129">
        <f t="shared" si="0"/>
        <v>0</v>
      </c>
      <c r="H12" s="129">
        <f t="shared" si="0"/>
        <v>141</v>
      </c>
      <c r="I12" s="129">
        <f t="shared" si="0"/>
        <v>271</v>
      </c>
      <c r="J12" s="130">
        <f t="shared" si="0"/>
        <v>412</v>
      </c>
    </row>
    <row r="13" spans="1:10" ht="30" customHeight="1">
      <c r="A13" s="117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117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117"/>
      <c r="B15" s="358" t="s">
        <v>102</v>
      </c>
      <c r="C15" s="359"/>
      <c r="D15" s="128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117"/>
      <c r="B16" s="391" t="s">
        <v>79</v>
      </c>
      <c r="C16" s="392"/>
      <c r="D16" s="131">
        <v>1182.74</v>
      </c>
      <c r="E16" s="132"/>
      <c r="F16" s="133" t="s">
        <v>115</v>
      </c>
      <c r="G16" s="133"/>
      <c r="H16" s="133"/>
      <c r="I16" s="133"/>
      <c r="J16" s="133"/>
    </row>
    <row r="17" spans="1:10" ht="34.5" customHeight="1">
      <c r="A17" s="117"/>
      <c r="B17" s="391" t="s">
        <v>80</v>
      </c>
      <c r="C17" s="392"/>
      <c r="D17" s="131">
        <v>935.22</v>
      </c>
      <c r="E17" s="132"/>
      <c r="F17" s="133" t="s">
        <v>116</v>
      </c>
      <c r="G17" s="133"/>
      <c r="H17" s="133"/>
      <c r="I17" s="133"/>
      <c r="J17" s="133"/>
    </row>
    <row r="18" spans="1:10" ht="34.5" customHeight="1">
      <c r="A18" s="117"/>
      <c r="B18" s="391" t="s">
        <v>117</v>
      </c>
      <c r="C18" s="392"/>
      <c r="D18" s="341">
        <f>'UO_MEDIA_BEN-AT'!$E$13</f>
        <v>0</v>
      </c>
      <c r="E18" s="132"/>
      <c r="F18" s="133" t="s">
        <v>108</v>
      </c>
      <c r="G18" s="133"/>
      <c r="H18" s="133"/>
      <c r="I18" s="133"/>
      <c r="J18" s="133"/>
    </row>
    <row r="19" spans="1:10" ht="34.5" customHeight="1">
      <c r="A19" s="117"/>
      <c r="B19" s="391" t="s">
        <v>82</v>
      </c>
      <c r="C19" s="392"/>
      <c r="D19" s="131" t="s">
        <v>109</v>
      </c>
      <c r="E19" s="132"/>
      <c r="F19" s="133" t="s">
        <v>110</v>
      </c>
      <c r="G19" s="133"/>
      <c r="H19" s="133"/>
      <c r="I19" s="133"/>
      <c r="J19" s="133"/>
    </row>
    <row r="20" spans="1:10" ht="34.5" customHeight="1">
      <c r="A20" s="117"/>
      <c r="B20" s="391" t="s">
        <v>111</v>
      </c>
      <c r="C20" s="392"/>
      <c r="D20" s="131">
        <v>586.91999999999996</v>
      </c>
      <c r="E20" s="132"/>
      <c r="F20" s="133" t="s">
        <v>108</v>
      </c>
      <c r="G20" s="133"/>
      <c r="H20" s="133"/>
      <c r="I20" s="133"/>
      <c r="J20" s="133"/>
    </row>
    <row r="21" spans="1:10" ht="19.5" customHeight="1">
      <c r="A21" s="117"/>
      <c r="B21" s="134" t="s">
        <v>112</v>
      </c>
      <c r="C21" s="135"/>
      <c r="D21" s="135"/>
      <c r="E21" s="136"/>
      <c r="F21" s="136"/>
      <c r="G21" s="136"/>
      <c r="H21" s="136"/>
      <c r="I21" s="136"/>
      <c r="J21" s="136"/>
    </row>
    <row r="22" spans="1:10" ht="33.75" customHeight="1">
      <c r="A22" s="117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117"/>
      <c r="B23" s="117"/>
      <c r="C23" s="117"/>
      <c r="D23" s="117"/>
      <c r="E23" s="117"/>
      <c r="F23" s="117"/>
      <c r="G23" s="117"/>
      <c r="H23" s="117"/>
      <c r="I23" s="117"/>
      <c r="J23" s="117"/>
    </row>
    <row r="24" spans="1:10" ht="19.5" customHeight="1">
      <c r="A24" s="117"/>
      <c r="B24" s="117"/>
      <c r="C24" s="117"/>
      <c r="D24" s="117"/>
      <c r="E24" s="117"/>
      <c r="F24" s="117"/>
      <c r="G24" s="117"/>
      <c r="H24" s="137"/>
      <c r="I24" s="117"/>
      <c r="J24" s="117"/>
    </row>
    <row r="25" spans="1:10" ht="19.5" customHeight="1">
      <c r="A25" s="117"/>
      <c r="B25" s="117"/>
      <c r="C25" s="117"/>
      <c r="D25" s="117"/>
      <c r="E25" s="117"/>
      <c r="F25" s="117"/>
      <c r="G25" s="117"/>
      <c r="H25" s="117"/>
      <c r="I25" s="117"/>
      <c r="J25" s="117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0" t="s">
        <v>99</v>
      </c>
      <c r="D4" s="106" t="s">
        <v>100</v>
      </c>
      <c r="E4" s="6"/>
      <c r="F4" s="6"/>
      <c r="G4" s="6"/>
      <c r="H4" s="6"/>
      <c r="I4" s="6"/>
      <c r="J4" s="6"/>
    </row>
    <row r="5" spans="1:10" ht="39.75" customHeight="1">
      <c r="A5" s="4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9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9"/>
      <c r="B10" s="367"/>
      <c r="C10" s="364"/>
      <c r="D10" s="364"/>
      <c r="E10" s="364"/>
      <c r="F10" s="364"/>
      <c r="G10" s="364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2" t="s">
        <v>24</v>
      </c>
      <c r="C11" s="92" t="s">
        <v>25</v>
      </c>
      <c r="D11" s="107">
        <v>306</v>
      </c>
      <c r="E11" s="107">
        <v>69</v>
      </c>
      <c r="F11" s="107">
        <v>46</v>
      </c>
      <c r="G11" s="94">
        <v>0</v>
      </c>
      <c r="H11" s="107">
        <v>351</v>
      </c>
      <c r="I11" s="107">
        <v>525</v>
      </c>
      <c r="J11" s="95">
        <f>H11+I11</f>
        <v>876</v>
      </c>
    </row>
    <row r="12" spans="1:10" ht="34.5" customHeight="1">
      <c r="A12" s="29"/>
      <c r="B12" s="386" t="s">
        <v>19</v>
      </c>
      <c r="C12" s="387"/>
      <c r="D12" s="97">
        <f t="shared" ref="D12:J12" si="0">SUM(D11:D11)</f>
        <v>306</v>
      </c>
      <c r="E12" s="97">
        <f t="shared" si="0"/>
        <v>69</v>
      </c>
      <c r="F12" s="97">
        <f t="shared" si="0"/>
        <v>46</v>
      </c>
      <c r="G12" s="97">
        <f t="shared" si="0"/>
        <v>0</v>
      </c>
      <c r="H12" s="97">
        <f t="shared" si="0"/>
        <v>351</v>
      </c>
      <c r="I12" s="97">
        <f t="shared" si="0"/>
        <v>525</v>
      </c>
      <c r="J12" s="98">
        <f t="shared" si="0"/>
        <v>876</v>
      </c>
    </row>
    <row r="13" spans="1:10" ht="30" customHeight="1">
      <c r="A13" s="29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9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9"/>
      <c r="B15" s="358" t="s">
        <v>102</v>
      </c>
      <c r="C15" s="359"/>
      <c r="D15" s="96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9"/>
      <c r="B16" s="391" t="s">
        <v>79</v>
      </c>
      <c r="C16" s="392"/>
      <c r="D16" s="99">
        <v>1182.74</v>
      </c>
      <c r="E16" s="100"/>
      <c r="F16" s="101" t="s">
        <v>115</v>
      </c>
      <c r="G16" s="101"/>
      <c r="H16" s="101"/>
      <c r="I16" s="101"/>
      <c r="J16" s="101"/>
    </row>
    <row r="17" spans="1:10" ht="34.5" customHeight="1">
      <c r="A17" s="29"/>
      <c r="B17" s="391" t="s">
        <v>80</v>
      </c>
      <c r="C17" s="392"/>
      <c r="D17" s="99">
        <v>935.22</v>
      </c>
      <c r="E17" s="100"/>
      <c r="F17" s="101" t="s">
        <v>116</v>
      </c>
      <c r="G17" s="101"/>
      <c r="H17" s="101"/>
      <c r="I17" s="101"/>
      <c r="J17" s="101"/>
    </row>
    <row r="18" spans="1:10" ht="34.5" customHeight="1">
      <c r="A18" s="29"/>
      <c r="B18" s="391" t="s">
        <v>117</v>
      </c>
      <c r="C18" s="392"/>
      <c r="D18" s="341">
        <f>'UO_MEDIA_BEN-AT'!$E$14</f>
        <v>213.56</v>
      </c>
      <c r="E18" s="100"/>
      <c r="F18" s="101" t="s">
        <v>108</v>
      </c>
      <c r="G18" s="101"/>
      <c r="H18" s="101"/>
      <c r="I18" s="101"/>
      <c r="J18" s="101"/>
    </row>
    <row r="19" spans="1:10" ht="34.5" customHeight="1">
      <c r="A19" s="29"/>
      <c r="B19" s="391" t="s">
        <v>82</v>
      </c>
      <c r="C19" s="392"/>
      <c r="D19" s="99" t="s">
        <v>109</v>
      </c>
      <c r="E19" s="100"/>
      <c r="F19" s="101" t="s">
        <v>110</v>
      </c>
      <c r="G19" s="101"/>
      <c r="H19" s="101"/>
      <c r="I19" s="101"/>
      <c r="J19" s="101"/>
    </row>
    <row r="20" spans="1:10" ht="34.5" customHeight="1">
      <c r="A20" s="29"/>
      <c r="B20" s="391" t="s">
        <v>111</v>
      </c>
      <c r="C20" s="392"/>
      <c r="D20" s="99">
        <v>586.91999999999996</v>
      </c>
      <c r="E20" s="100"/>
      <c r="F20" s="101" t="s">
        <v>108</v>
      </c>
      <c r="G20" s="101"/>
      <c r="H20" s="101"/>
      <c r="I20" s="101"/>
      <c r="J20" s="101"/>
    </row>
    <row r="21" spans="1:10" ht="19.5" customHeight="1">
      <c r="A21" s="29"/>
      <c r="B21" s="102" t="s">
        <v>112</v>
      </c>
      <c r="C21" s="103"/>
      <c r="D21" s="103"/>
      <c r="E21" s="104"/>
      <c r="F21" s="104"/>
      <c r="G21" s="104"/>
      <c r="H21" s="104"/>
      <c r="I21" s="104"/>
      <c r="J21" s="104"/>
    </row>
    <row r="22" spans="1:10" ht="33.75" customHeight="1">
      <c r="A22" s="29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0" t="s">
        <v>99</v>
      </c>
      <c r="D4" s="106" t="s">
        <v>100</v>
      </c>
      <c r="E4" s="6"/>
      <c r="F4" s="6"/>
      <c r="G4" s="6"/>
      <c r="H4" s="6"/>
      <c r="I4" s="6"/>
      <c r="J4" s="6"/>
    </row>
    <row r="5" spans="1:10" ht="39.75" customHeight="1">
      <c r="A5" s="4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9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9"/>
      <c r="B10" s="367"/>
      <c r="C10" s="364"/>
      <c r="D10" s="364"/>
      <c r="E10" s="364"/>
      <c r="F10" s="364"/>
      <c r="G10" s="364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2" t="s">
        <v>26</v>
      </c>
      <c r="C11" s="92" t="s">
        <v>27</v>
      </c>
      <c r="D11" s="107">
        <v>363</v>
      </c>
      <c r="E11" s="107">
        <v>70</v>
      </c>
      <c r="F11" s="107">
        <v>8</v>
      </c>
      <c r="G11" s="94">
        <v>0</v>
      </c>
      <c r="H11" s="107">
        <v>397</v>
      </c>
      <c r="I11" s="107">
        <v>851</v>
      </c>
      <c r="J11" s="95">
        <f>H11+I11</f>
        <v>1248</v>
      </c>
    </row>
    <row r="12" spans="1:10" ht="34.5" customHeight="1">
      <c r="A12" s="29"/>
      <c r="B12" s="386" t="s">
        <v>19</v>
      </c>
      <c r="C12" s="387"/>
      <c r="D12" s="97">
        <f t="shared" ref="D12:J12" si="0">SUM(D11:D11)</f>
        <v>363</v>
      </c>
      <c r="E12" s="97">
        <f t="shared" si="0"/>
        <v>70</v>
      </c>
      <c r="F12" s="97">
        <f t="shared" si="0"/>
        <v>8</v>
      </c>
      <c r="G12" s="97">
        <f t="shared" si="0"/>
        <v>0</v>
      </c>
      <c r="H12" s="97">
        <f t="shared" si="0"/>
        <v>397</v>
      </c>
      <c r="I12" s="97">
        <f t="shared" si="0"/>
        <v>851</v>
      </c>
      <c r="J12" s="98">
        <f t="shared" si="0"/>
        <v>1248</v>
      </c>
    </row>
    <row r="13" spans="1:10" ht="30" customHeight="1">
      <c r="A13" s="29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9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9"/>
      <c r="B15" s="358" t="s">
        <v>102</v>
      </c>
      <c r="C15" s="359"/>
      <c r="D15" s="96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9"/>
      <c r="B16" s="391" t="s">
        <v>79</v>
      </c>
      <c r="C16" s="392"/>
      <c r="D16" s="99">
        <v>1182.74</v>
      </c>
      <c r="E16" s="100"/>
      <c r="F16" s="101" t="s">
        <v>115</v>
      </c>
      <c r="G16" s="101"/>
      <c r="H16" s="101"/>
      <c r="I16" s="101"/>
      <c r="J16" s="101"/>
    </row>
    <row r="17" spans="1:10" ht="34.5" customHeight="1">
      <c r="A17" s="29"/>
      <c r="B17" s="391" t="s">
        <v>80</v>
      </c>
      <c r="C17" s="392"/>
      <c r="D17" s="99">
        <v>935.22</v>
      </c>
      <c r="E17" s="100"/>
      <c r="F17" s="101" t="s">
        <v>116</v>
      </c>
      <c r="G17" s="101"/>
      <c r="H17" s="101"/>
      <c r="I17" s="101"/>
      <c r="J17" s="101"/>
    </row>
    <row r="18" spans="1:10" ht="34.5" customHeight="1">
      <c r="A18" s="29"/>
      <c r="B18" s="391" t="s">
        <v>117</v>
      </c>
      <c r="C18" s="392"/>
      <c r="D18" s="341">
        <f>'UO_MEDIA_BEN-AT'!$E$15</f>
        <v>1448.17</v>
      </c>
      <c r="E18" s="100"/>
      <c r="F18" s="101" t="s">
        <v>108</v>
      </c>
      <c r="G18" s="101"/>
      <c r="H18" s="101"/>
      <c r="I18" s="101"/>
      <c r="J18" s="101"/>
    </row>
    <row r="19" spans="1:10" ht="34.5" customHeight="1">
      <c r="A19" s="29"/>
      <c r="B19" s="391" t="s">
        <v>82</v>
      </c>
      <c r="C19" s="392"/>
      <c r="D19" s="99" t="s">
        <v>109</v>
      </c>
      <c r="E19" s="100"/>
      <c r="F19" s="101" t="s">
        <v>110</v>
      </c>
      <c r="G19" s="101"/>
      <c r="H19" s="101"/>
      <c r="I19" s="101"/>
      <c r="J19" s="101"/>
    </row>
    <row r="20" spans="1:10" ht="34.5" customHeight="1">
      <c r="A20" s="29"/>
      <c r="B20" s="391" t="s">
        <v>111</v>
      </c>
      <c r="C20" s="392"/>
      <c r="D20" s="99">
        <v>586.91999999999996</v>
      </c>
      <c r="E20" s="100"/>
      <c r="F20" s="101" t="s">
        <v>108</v>
      </c>
      <c r="G20" s="101"/>
      <c r="H20" s="101"/>
      <c r="I20" s="101"/>
      <c r="J20" s="101"/>
    </row>
    <row r="21" spans="1:10" ht="19.5" customHeight="1">
      <c r="A21" s="29"/>
      <c r="B21" s="102" t="s">
        <v>112</v>
      </c>
      <c r="C21" s="103"/>
      <c r="D21" s="103"/>
      <c r="E21" s="104"/>
      <c r="F21" s="104"/>
      <c r="G21" s="104"/>
      <c r="H21" s="104"/>
      <c r="I21" s="104"/>
      <c r="J21" s="104"/>
    </row>
    <row r="22" spans="1:10" ht="33.75" customHeight="1">
      <c r="A22" s="29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0" t="s">
        <v>99</v>
      </c>
      <c r="D4" s="106" t="s">
        <v>100</v>
      </c>
      <c r="E4" s="6"/>
      <c r="F4" s="6"/>
      <c r="G4" s="6"/>
      <c r="H4" s="6"/>
      <c r="I4" s="6"/>
      <c r="J4" s="6"/>
    </row>
    <row r="5" spans="1:10" ht="39.75" customHeight="1">
      <c r="A5" s="4"/>
      <c r="B5" s="360" t="s">
        <v>6</v>
      </c>
      <c r="C5" s="360"/>
      <c r="D5" s="360"/>
      <c r="E5" s="360"/>
      <c r="F5" s="360"/>
      <c r="G5" s="360"/>
      <c r="H5" s="360"/>
      <c r="I5" s="360"/>
      <c r="J5" s="360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68" t="s">
        <v>8</v>
      </c>
      <c r="C8" s="361"/>
      <c r="D8" s="361" t="s">
        <v>9</v>
      </c>
      <c r="E8" s="361"/>
      <c r="F8" s="361"/>
      <c r="G8" s="361"/>
      <c r="H8" s="361"/>
      <c r="I8" s="361"/>
      <c r="J8" s="362"/>
    </row>
    <row r="9" spans="1:10" ht="30" customHeight="1">
      <c r="A9" s="29"/>
      <c r="B9" s="366" t="s">
        <v>10</v>
      </c>
      <c r="C9" s="363" t="s">
        <v>11</v>
      </c>
      <c r="D9" s="363" t="s">
        <v>12</v>
      </c>
      <c r="E9" s="363" t="s">
        <v>13</v>
      </c>
      <c r="F9" s="363" t="s">
        <v>14</v>
      </c>
      <c r="G9" s="363" t="s">
        <v>15</v>
      </c>
      <c r="H9" s="363" t="s">
        <v>16</v>
      </c>
      <c r="I9" s="363"/>
      <c r="J9" s="365"/>
    </row>
    <row r="10" spans="1:10" ht="30" customHeight="1">
      <c r="A10" s="29"/>
      <c r="B10" s="367"/>
      <c r="C10" s="364"/>
      <c r="D10" s="364"/>
      <c r="E10" s="364"/>
      <c r="F10" s="364"/>
      <c r="G10" s="364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2" t="s">
        <v>28</v>
      </c>
      <c r="C11" s="92" t="s">
        <v>29</v>
      </c>
      <c r="D11" s="107">
        <v>962</v>
      </c>
      <c r="E11" s="107">
        <v>151</v>
      </c>
      <c r="F11" s="107">
        <v>58</v>
      </c>
      <c r="G11" s="94">
        <v>0</v>
      </c>
      <c r="H11" s="107">
        <v>1090</v>
      </c>
      <c r="I11" s="107">
        <v>1076</v>
      </c>
      <c r="J11" s="95">
        <f>H11+I11</f>
        <v>2166</v>
      </c>
    </row>
    <row r="12" spans="1:10" ht="34.5" customHeight="1">
      <c r="A12" s="29"/>
      <c r="B12" s="386" t="s">
        <v>19</v>
      </c>
      <c r="C12" s="387"/>
      <c r="D12" s="97">
        <f t="shared" ref="D12:J12" si="0">SUM(D11:D11)</f>
        <v>962</v>
      </c>
      <c r="E12" s="97">
        <f t="shared" si="0"/>
        <v>151</v>
      </c>
      <c r="F12" s="97">
        <f t="shared" si="0"/>
        <v>58</v>
      </c>
      <c r="G12" s="97">
        <f t="shared" si="0"/>
        <v>0</v>
      </c>
      <c r="H12" s="97">
        <f t="shared" si="0"/>
        <v>1090</v>
      </c>
      <c r="I12" s="97">
        <f t="shared" si="0"/>
        <v>1076</v>
      </c>
      <c r="J12" s="98">
        <f t="shared" si="0"/>
        <v>2166</v>
      </c>
    </row>
    <row r="13" spans="1:10" ht="30" customHeight="1">
      <c r="A13" s="29"/>
      <c r="B13" s="388"/>
      <c r="C13" s="388"/>
      <c r="D13" s="388"/>
      <c r="E13" s="388"/>
      <c r="F13" s="388"/>
      <c r="G13" s="388"/>
      <c r="H13" s="388"/>
      <c r="I13" s="388"/>
      <c r="J13" s="388"/>
    </row>
    <row r="14" spans="1:10" ht="30" customHeight="1">
      <c r="A14" s="29"/>
      <c r="B14" s="389" t="s">
        <v>114</v>
      </c>
      <c r="C14" s="389"/>
      <c r="D14" s="389"/>
      <c r="E14" s="389"/>
      <c r="F14" s="389"/>
      <c r="G14" s="389"/>
      <c r="H14" s="389"/>
      <c r="I14" s="389"/>
      <c r="J14" s="389"/>
    </row>
    <row r="15" spans="1:10" ht="39.75" customHeight="1">
      <c r="A15" s="29"/>
      <c r="B15" s="358" t="s">
        <v>102</v>
      </c>
      <c r="C15" s="359"/>
      <c r="D15" s="96" t="s">
        <v>103</v>
      </c>
      <c r="E15" s="359" t="s">
        <v>104</v>
      </c>
      <c r="F15" s="359"/>
      <c r="G15" s="359"/>
      <c r="H15" s="359"/>
      <c r="I15" s="359"/>
      <c r="J15" s="390"/>
    </row>
    <row r="16" spans="1:10" ht="34.5" customHeight="1">
      <c r="A16" s="29"/>
      <c r="B16" s="391" t="s">
        <v>79</v>
      </c>
      <c r="C16" s="392"/>
      <c r="D16" s="99">
        <v>1182.74</v>
      </c>
      <c r="E16" s="100"/>
      <c r="F16" s="101" t="s">
        <v>115</v>
      </c>
      <c r="G16" s="101"/>
      <c r="H16" s="101"/>
      <c r="I16" s="101"/>
      <c r="J16" s="101"/>
    </row>
    <row r="17" spans="1:10" ht="34.5" customHeight="1">
      <c r="A17" s="29"/>
      <c r="B17" s="391" t="s">
        <v>80</v>
      </c>
      <c r="C17" s="392"/>
      <c r="D17" s="99">
        <v>935.22</v>
      </c>
      <c r="E17" s="100"/>
      <c r="F17" s="101" t="s">
        <v>116</v>
      </c>
      <c r="G17" s="101"/>
      <c r="H17" s="101"/>
      <c r="I17" s="101"/>
      <c r="J17" s="101"/>
    </row>
    <row r="18" spans="1:10" ht="34.5" customHeight="1">
      <c r="A18" s="29"/>
      <c r="B18" s="391" t="s">
        <v>117</v>
      </c>
      <c r="C18" s="392"/>
      <c r="D18" s="341">
        <f>'UO_MEDIA_BEN-AT'!$E$16</f>
        <v>456.47</v>
      </c>
      <c r="E18" s="100"/>
      <c r="F18" s="101" t="s">
        <v>108</v>
      </c>
      <c r="G18" s="101"/>
      <c r="H18" s="101"/>
      <c r="I18" s="101"/>
      <c r="J18" s="101"/>
    </row>
    <row r="19" spans="1:10" ht="34.5" customHeight="1">
      <c r="A19" s="29"/>
      <c r="B19" s="391" t="s">
        <v>82</v>
      </c>
      <c r="C19" s="392"/>
      <c r="D19" s="99" t="s">
        <v>109</v>
      </c>
      <c r="E19" s="100"/>
      <c r="F19" s="101" t="s">
        <v>110</v>
      </c>
      <c r="G19" s="101"/>
      <c r="H19" s="101"/>
      <c r="I19" s="101"/>
      <c r="J19" s="101"/>
    </row>
    <row r="20" spans="1:10" ht="34.5" customHeight="1">
      <c r="A20" s="29"/>
      <c r="B20" s="391" t="s">
        <v>111</v>
      </c>
      <c r="C20" s="392"/>
      <c r="D20" s="99">
        <v>586.91999999999996</v>
      </c>
      <c r="E20" s="100"/>
      <c r="F20" s="101" t="s">
        <v>108</v>
      </c>
      <c r="G20" s="101"/>
      <c r="H20" s="101"/>
      <c r="I20" s="101"/>
      <c r="J20" s="101"/>
    </row>
    <row r="21" spans="1:10" ht="19.5" customHeight="1">
      <c r="A21" s="29"/>
      <c r="B21" s="102" t="s">
        <v>112</v>
      </c>
      <c r="C21" s="103"/>
      <c r="D21" s="103"/>
      <c r="E21" s="104"/>
      <c r="F21" s="104"/>
      <c r="G21" s="104"/>
      <c r="H21" s="104"/>
      <c r="I21" s="104"/>
      <c r="J21" s="104"/>
    </row>
    <row r="22" spans="1:10" ht="33.75" customHeight="1">
      <c r="A22" s="29"/>
      <c r="B22" s="393" t="s">
        <v>113</v>
      </c>
      <c r="C22" s="393"/>
      <c r="D22" s="393"/>
      <c r="E22" s="393"/>
      <c r="F22" s="393"/>
      <c r="G22" s="393"/>
      <c r="H22" s="393"/>
      <c r="I22" s="393"/>
      <c r="J22" s="3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32</vt:i4>
      </vt:variant>
    </vt:vector>
  </HeadingPairs>
  <TitlesOfParts>
    <vt:vector size="32" baseType="lpstr">
      <vt:lpstr>QUANT_BENEFICIÁRIOS_JE</vt:lpstr>
      <vt:lpstr>VALOR_NORMA_JE</vt:lpstr>
      <vt:lpstr>UO_MEDIA_BEN-AT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2023-09-23T00:12:30Z</cp:lastPrinted>
  <dcterms:created xsi:type="dcterms:W3CDTF">2023-09-22T21:20:20Z</dcterms:created>
  <dcterms:modified xsi:type="dcterms:W3CDTF">2023-09-23T00:14:22Z</dcterms:modified>
</cp:coreProperties>
</file>