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966" activeTab="1"/>
  </bookViews>
  <sheets>
    <sheet name="QTDE_BENEFIÁRIOS_JE_por_UO" sheetId="1" r:id="rId1"/>
    <sheet name="VALOR_NORMA_JE_por_UO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D40" i="3"/>
  <c r="D20" i="32"/>
  <c r="J12"/>
  <c r="I12"/>
  <c r="H12"/>
  <c r="G12"/>
  <c r="F12"/>
  <c r="E12"/>
  <c r="D12"/>
  <c r="J11"/>
  <c r="D20" i="31"/>
  <c r="G38" i="2" s="1"/>
  <c r="I12" i="31"/>
  <c r="H12"/>
  <c r="G12"/>
  <c r="F12"/>
  <c r="E12"/>
  <c r="D12"/>
  <c r="J11"/>
  <c r="J12" s="1"/>
  <c r="D20" i="30"/>
  <c r="I12"/>
  <c r="H12"/>
  <c r="G12"/>
  <c r="F12"/>
  <c r="E12"/>
  <c r="D12"/>
  <c r="J11"/>
  <c r="J12" s="1"/>
  <c r="D20" i="29"/>
  <c r="J12"/>
  <c r="I12"/>
  <c r="H12"/>
  <c r="G12"/>
  <c r="F12"/>
  <c r="E12"/>
  <c r="D12"/>
  <c r="J11"/>
  <c r="D20" i="28"/>
  <c r="G35" i="2" s="1"/>
  <c r="I12" i="28"/>
  <c r="H12"/>
  <c r="G12"/>
  <c r="F12"/>
  <c r="E12"/>
  <c r="D12"/>
  <c r="J11"/>
  <c r="J12" s="1"/>
  <c r="D20" i="27"/>
  <c r="G34" i="2" s="1"/>
  <c r="I12" i="27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I12"/>
  <c r="H12"/>
  <c r="G12"/>
  <c r="F12"/>
  <c r="E12"/>
  <c r="D12"/>
  <c r="J11"/>
  <c r="J12" s="1"/>
  <c r="D20" i="24"/>
  <c r="J12"/>
  <c r="I12"/>
  <c r="H12"/>
  <c r="G12"/>
  <c r="F12"/>
  <c r="E12"/>
  <c r="D12"/>
  <c r="J11"/>
  <c r="D20" i="23"/>
  <c r="G30" i="2" s="1"/>
  <c r="I12" i="23"/>
  <c r="H12"/>
  <c r="G12"/>
  <c r="F12"/>
  <c r="E12"/>
  <c r="D12"/>
  <c r="J11"/>
  <c r="J12" s="1"/>
  <c r="D20" i="22"/>
  <c r="I12"/>
  <c r="H12"/>
  <c r="G12"/>
  <c r="F12"/>
  <c r="E12"/>
  <c r="D12"/>
  <c r="J11"/>
  <c r="J12" s="1"/>
  <c r="D20" i="21"/>
  <c r="J12"/>
  <c r="I12"/>
  <c r="H12"/>
  <c r="G12"/>
  <c r="F12"/>
  <c r="E12"/>
  <c r="D12"/>
  <c r="J11"/>
  <c r="D20" i="20"/>
  <c r="G27" i="2" s="1"/>
  <c r="I12" i="20"/>
  <c r="H12"/>
  <c r="G12"/>
  <c r="F12"/>
  <c r="E12"/>
  <c r="D12"/>
  <c r="J11"/>
  <c r="J12" s="1"/>
  <c r="D20" i="19"/>
  <c r="G26" i="2" s="1"/>
  <c r="I12" i="19"/>
  <c r="H12"/>
  <c r="G12"/>
  <c r="F12"/>
  <c r="E12"/>
  <c r="D12"/>
  <c r="J11"/>
  <c r="J12" s="1"/>
  <c r="D20" i="18"/>
  <c r="J12"/>
  <c r="I12"/>
  <c r="H12"/>
  <c r="G12"/>
  <c r="F12"/>
  <c r="E12"/>
  <c r="D12"/>
  <c r="J11"/>
  <c r="D20" i="17"/>
  <c r="J12"/>
  <c r="I12"/>
  <c r="H12"/>
  <c r="G12"/>
  <c r="F12"/>
  <c r="E12"/>
  <c r="D12"/>
  <c r="J11"/>
  <c r="D20" i="16"/>
  <c r="J12"/>
  <c r="I12"/>
  <c r="H12"/>
  <c r="G12"/>
  <c r="F12"/>
  <c r="E12"/>
  <c r="D12"/>
  <c r="J11"/>
  <c r="D20" i="15"/>
  <c r="G22" i="2" s="1"/>
  <c r="I12" i="15"/>
  <c r="H12"/>
  <c r="G12"/>
  <c r="F12"/>
  <c r="E12"/>
  <c r="D12"/>
  <c r="J11"/>
  <c r="J12" s="1"/>
  <c r="D20" i="14"/>
  <c r="I12"/>
  <c r="H12"/>
  <c r="G12"/>
  <c r="F12"/>
  <c r="E12"/>
  <c r="D12"/>
  <c r="J11"/>
  <c r="J12" s="1"/>
  <c r="D20" i="13"/>
  <c r="J12"/>
  <c r="I12"/>
  <c r="H12"/>
  <c r="G12"/>
  <c r="F12"/>
  <c r="E12"/>
  <c r="D12"/>
  <c r="J11"/>
  <c r="D20" i="12"/>
  <c r="G19" i="2" s="1"/>
  <c r="I12" i="12"/>
  <c r="H12"/>
  <c r="G12"/>
  <c r="F12"/>
  <c r="E12"/>
  <c r="D12"/>
  <c r="J11"/>
  <c r="J12" s="1"/>
  <c r="D20" i="11"/>
  <c r="G18" i="2" s="1"/>
  <c r="I12" i="11"/>
  <c r="H12"/>
  <c r="G12"/>
  <c r="F12"/>
  <c r="E12"/>
  <c r="D12"/>
  <c r="J11"/>
  <c r="J12" s="1"/>
  <c r="D20" i="10"/>
  <c r="J12"/>
  <c r="I12"/>
  <c r="H12"/>
  <c r="G12"/>
  <c r="F12"/>
  <c r="E12"/>
  <c r="D12"/>
  <c r="J11"/>
  <c r="D20" i="9"/>
  <c r="J12"/>
  <c r="I12"/>
  <c r="H12"/>
  <c r="G12"/>
  <c r="F12"/>
  <c r="E12"/>
  <c r="D12"/>
  <c r="J11"/>
  <c r="D20" i="8"/>
  <c r="J12"/>
  <c r="I12"/>
  <c r="H12"/>
  <c r="G12"/>
  <c r="F12"/>
  <c r="E12"/>
  <c r="D12"/>
  <c r="J11"/>
  <c r="D20" i="7"/>
  <c r="G14" i="2" s="1"/>
  <c r="I12" i="7"/>
  <c r="H12"/>
  <c r="G12"/>
  <c r="F12"/>
  <c r="E12"/>
  <c r="D12"/>
  <c r="J11"/>
  <c r="J12" s="1"/>
  <c r="D20" i="6"/>
  <c r="I12"/>
  <c r="H12"/>
  <c r="G12"/>
  <c r="F12"/>
  <c r="E12"/>
  <c r="D12"/>
  <c r="J11"/>
  <c r="J12" s="1"/>
  <c r="D20" i="5"/>
  <c r="J12"/>
  <c r="I12"/>
  <c r="H12"/>
  <c r="G12"/>
  <c r="F12"/>
  <c r="E12"/>
  <c r="D12"/>
  <c r="J11"/>
  <c r="D20" i="4"/>
  <c r="G12"/>
  <c r="F12"/>
  <c r="I11"/>
  <c r="I12" s="1"/>
  <c r="H11"/>
  <c r="H12" s="1"/>
  <c r="F11"/>
  <c r="E11"/>
  <c r="E12" s="1"/>
  <c r="D11"/>
  <c r="D12" s="1"/>
  <c r="C35" i="3"/>
  <c r="D4"/>
  <c r="C4"/>
  <c r="E9" s="1"/>
  <c r="G39" i="2"/>
  <c r="D39"/>
  <c r="C39"/>
  <c r="D38"/>
  <c r="C38"/>
  <c r="G37"/>
  <c r="D37"/>
  <c r="C37"/>
  <c r="G36"/>
  <c r="D36"/>
  <c r="C36"/>
  <c r="D35"/>
  <c r="C35"/>
  <c r="D34"/>
  <c r="C34"/>
  <c r="G33"/>
  <c r="D33"/>
  <c r="C33"/>
  <c r="G32"/>
  <c r="D32"/>
  <c r="C32"/>
  <c r="G31"/>
  <c r="D31"/>
  <c r="C31"/>
  <c r="D30"/>
  <c r="C30"/>
  <c r="G29"/>
  <c r="D29"/>
  <c r="C29"/>
  <c r="G28"/>
  <c r="D28"/>
  <c r="C28"/>
  <c r="D27"/>
  <c r="C27"/>
  <c r="D26"/>
  <c r="C26"/>
  <c r="G25"/>
  <c r="D25"/>
  <c r="C25"/>
  <c r="G24"/>
  <c r="D24"/>
  <c r="C24"/>
  <c r="G23"/>
  <c r="D23"/>
  <c r="C23"/>
  <c r="D22"/>
  <c r="C22"/>
  <c r="G21"/>
  <c r="D21"/>
  <c r="C21"/>
  <c r="G20"/>
  <c r="D20"/>
  <c r="C20"/>
  <c r="D19"/>
  <c r="C19"/>
  <c r="D18"/>
  <c r="C18"/>
  <c r="G17"/>
  <c r="D17"/>
  <c r="C17"/>
  <c r="G16"/>
  <c r="D16"/>
  <c r="C16"/>
  <c r="G15"/>
  <c r="D15"/>
  <c r="C15"/>
  <c r="D14"/>
  <c r="C14"/>
  <c r="G13"/>
  <c r="D13"/>
  <c r="C13"/>
  <c r="G12"/>
  <c r="D12"/>
  <c r="C12"/>
  <c r="D4"/>
  <c r="C4"/>
  <c r="I38" i="1"/>
  <c r="H38"/>
  <c r="J38" s="1"/>
  <c r="G38"/>
  <c r="F38"/>
  <c r="C39" i="3" s="1"/>
  <c r="E38" i="1"/>
  <c r="D38"/>
  <c r="I37"/>
  <c r="H37"/>
  <c r="G37"/>
  <c r="F37"/>
  <c r="C38" i="3" s="1"/>
  <c r="E37" i="1"/>
  <c r="D37"/>
  <c r="I36"/>
  <c r="H36"/>
  <c r="J36" s="1"/>
  <c r="G36"/>
  <c r="F36"/>
  <c r="C37" i="3" s="1"/>
  <c r="E36" i="1"/>
  <c r="D36"/>
  <c r="I35"/>
  <c r="J35" s="1"/>
  <c r="H35"/>
  <c r="G35"/>
  <c r="F35"/>
  <c r="C36" i="3" s="1"/>
  <c r="E35" i="1"/>
  <c r="D35"/>
  <c r="I34"/>
  <c r="H34"/>
  <c r="G34"/>
  <c r="F34"/>
  <c r="E34"/>
  <c r="D34"/>
  <c r="I33"/>
  <c r="H33"/>
  <c r="G33"/>
  <c r="F33"/>
  <c r="C34" i="3" s="1"/>
  <c r="E33" i="1"/>
  <c r="D33"/>
  <c r="I32"/>
  <c r="H32"/>
  <c r="J32" s="1"/>
  <c r="G32"/>
  <c r="F32"/>
  <c r="C33" i="3" s="1"/>
  <c r="E32" i="1"/>
  <c r="D32"/>
  <c r="I31"/>
  <c r="H31"/>
  <c r="J31" s="1"/>
  <c r="G31"/>
  <c r="F31"/>
  <c r="C32" i="3" s="1"/>
  <c r="E31" i="1"/>
  <c r="D31"/>
  <c r="I30"/>
  <c r="H30"/>
  <c r="G30"/>
  <c r="F30"/>
  <c r="C31" i="3" s="1"/>
  <c r="E30" i="1"/>
  <c r="D30"/>
  <c r="I29"/>
  <c r="H29"/>
  <c r="G29"/>
  <c r="F29"/>
  <c r="C30" i="3" s="1"/>
  <c r="E29" i="1"/>
  <c r="D29"/>
  <c r="J28"/>
  <c r="I28"/>
  <c r="H28"/>
  <c r="G28"/>
  <c r="F28"/>
  <c r="C29" i="3" s="1"/>
  <c r="E29" s="1"/>
  <c r="D18" i="22" s="1"/>
  <c r="G29" i="3" s="1"/>
  <c r="E28" i="1"/>
  <c r="D28"/>
  <c r="I27"/>
  <c r="J27" s="1"/>
  <c r="H27"/>
  <c r="G27"/>
  <c r="F27"/>
  <c r="C28" i="3" s="1"/>
  <c r="E27" i="1"/>
  <c r="D27"/>
  <c r="I26"/>
  <c r="H26"/>
  <c r="G26"/>
  <c r="F26"/>
  <c r="C27" i="3" s="1"/>
  <c r="E26" i="1"/>
  <c r="D26"/>
  <c r="I25"/>
  <c r="H25"/>
  <c r="J25" s="1"/>
  <c r="G25"/>
  <c r="F25"/>
  <c r="C26" i="3" s="1"/>
  <c r="E25" i="1"/>
  <c r="D25"/>
  <c r="I24"/>
  <c r="J24" s="1"/>
  <c r="H24"/>
  <c r="G24"/>
  <c r="F24"/>
  <c r="C25" i="3" s="1"/>
  <c r="E24" i="1"/>
  <c r="D24"/>
  <c r="J23"/>
  <c r="I23"/>
  <c r="H23"/>
  <c r="G23"/>
  <c r="F23"/>
  <c r="C24" i="3" s="1"/>
  <c r="E24" s="1"/>
  <c r="D18" i="17" s="1"/>
  <c r="G24" i="3" s="1"/>
  <c r="E23" i="1"/>
  <c r="D23"/>
  <c r="I22"/>
  <c r="H22"/>
  <c r="G22"/>
  <c r="F22"/>
  <c r="C23" i="3" s="1"/>
  <c r="E22" i="1"/>
  <c r="D22"/>
  <c r="I21"/>
  <c r="H21"/>
  <c r="G21"/>
  <c r="F21"/>
  <c r="C22" i="3" s="1"/>
  <c r="E21" i="1"/>
  <c r="D21"/>
  <c r="I20"/>
  <c r="H20"/>
  <c r="J20" s="1"/>
  <c r="G20"/>
  <c r="F20"/>
  <c r="C21" i="3" s="1"/>
  <c r="E20" i="1"/>
  <c r="D20"/>
  <c r="I19"/>
  <c r="J19" s="1"/>
  <c r="H19"/>
  <c r="G19"/>
  <c r="F19"/>
  <c r="C20" i="3" s="1"/>
  <c r="E19" i="1"/>
  <c r="D19"/>
  <c r="I18"/>
  <c r="H18"/>
  <c r="G18"/>
  <c r="F18"/>
  <c r="C19" i="3" s="1"/>
  <c r="E18" i="1"/>
  <c r="D18"/>
  <c r="I17"/>
  <c r="H17"/>
  <c r="J17" s="1"/>
  <c r="G17"/>
  <c r="F17"/>
  <c r="C18" i="3" s="1"/>
  <c r="E17" i="1"/>
  <c r="D17"/>
  <c r="J16"/>
  <c r="I16"/>
  <c r="H16"/>
  <c r="G16"/>
  <c r="F16"/>
  <c r="C17" i="3" s="1"/>
  <c r="E16" i="1"/>
  <c r="D16"/>
  <c r="I15"/>
  <c r="H15"/>
  <c r="J15" s="1"/>
  <c r="G15"/>
  <c r="F15"/>
  <c r="C16" i="3" s="1"/>
  <c r="E15" i="1"/>
  <c r="D15"/>
  <c r="I14"/>
  <c r="H14"/>
  <c r="G14"/>
  <c r="F14"/>
  <c r="C15" i="3" s="1"/>
  <c r="E14" i="1"/>
  <c r="D14"/>
  <c r="I13"/>
  <c r="H13"/>
  <c r="G13"/>
  <c r="F13"/>
  <c r="C14" i="3" s="1"/>
  <c r="E13" i="1"/>
  <c r="D13"/>
  <c r="I12"/>
  <c r="H12"/>
  <c r="J12" s="1"/>
  <c r="G12"/>
  <c r="F12"/>
  <c r="C13" i="3" s="1"/>
  <c r="E12" i="1"/>
  <c r="D12"/>
  <c r="I11"/>
  <c r="H11"/>
  <c r="G11"/>
  <c r="F11"/>
  <c r="C12" i="3" s="1"/>
  <c r="E11" i="1"/>
  <c r="D11"/>
  <c r="E4"/>
  <c r="D4"/>
  <c r="I39" l="1"/>
  <c r="E20" i="3"/>
  <c r="D18" i="13" s="1"/>
  <c r="G20" i="3" s="1"/>
  <c r="J30" i="1"/>
  <c r="H39"/>
  <c r="J21"/>
  <c r="E26" i="3"/>
  <c r="D18" i="19" s="1"/>
  <c r="G26" i="3" s="1"/>
  <c r="J26" i="1"/>
  <c r="J11" i="4"/>
  <c r="J12" s="1"/>
  <c r="E16" i="3"/>
  <c r="D18" i="9" s="1"/>
  <c r="G16" i="3" s="1"/>
  <c r="E17"/>
  <c r="D18" i="10" s="1"/>
  <c r="G17" i="3" s="1"/>
  <c r="J22" i="1"/>
  <c r="J37"/>
  <c r="G39"/>
  <c r="J13"/>
  <c r="E18" i="3"/>
  <c r="D18" i="11" s="1"/>
  <c r="G18" i="3" s="1"/>
  <c r="J18" i="1"/>
  <c r="E32" i="3"/>
  <c r="D18" i="25" s="1"/>
  <c r="G32" i="3" s="1"/>
  <c r="J33" i="1"/>
  <c r="E39"/>
  <c r="D39"/>
  <c r="E23" i="3"/>
  <c r="D18" i="16" s="1"/>
  <c r="G23" i="3" s="1"/>
  <c r="E28"/>
  <c r="D18" i="21" s="1"/>
  <c r="G28" i="3" s="1"/>
  <c r="E33"/>
  <c r="D18" i="26" s="1"/>
  <c r="G33" i="3" s="1"/>
  <c r="E36"/>
  <c r="D18" i="29" s="1"/>
  <c r="G36" i="3" s="1"/>
  <c r="E13"/>
  <c r="D18" i="6" s="1"/>
  <c r="G13" i="3" s="1"/>
  <c r="E38"/>
  <c r="D18" i="31" s="1"/>
  <c r="G38" i="3" s="1"/>
  <c r="E14"/>
  <c r="D18" i="7" s="1"/>
  <c r="G14" i="3" s="1"/>
  <c r="J14" i="1"/>
  <c r="J29"/>
  <c r="E34" i="3"/>
  <c r="D18" i="27" s="1"/>
  <c r="G34" i="3" s="1"/>
  <c r="J34" i="1"/>
  <c r="E21" i="3"/>
  <c r="E31"/>
  <c r="D18" i="24" s="1"/>
  <c r="G31" i="3" s="1"/>
  <c r="E37"/>
  <c r="E39"/>
  <c r="D18" i="32" s="1"/>
  <c r="G39" i="3" s="1"/>
  <c r="E15"/>
  <c r="D18" i="8" s="1"/>
  <c r="G15" i="3" s="1"/>
  <c r="E25"/>
  <c r="E30"/>
  <c r="D18" i="23" s="1"/>
  <c r="G30" i="3" s="1"/>
  <c r="E22"/>
  <c r="D18" i="15" s="1"/>
  <c r="G22" i="3" s="1"/>
  <c r="C40"/>
  <c r="E40" s="1"/>
  <c r="E12"/>
  <c r="H15"/>
  <c r="E20" i="2"/>
  <c r="E30"/>
  <c r="H16" i="3"/>
  <c r="E36" i="2"/>
  <c r="H36" i="3"/>
  <c r="E32" i="2"/>
  <c r="E28"/>
  <c r="H34" i="3"/>
  <c r="E26" i="2"/>
  <c r="H26" i="3"/>
  <c r="H18"/>
  <c r="H23"/>
  <c r="E23" i="2"/>
  <c r="H33" i="3"/>
  <c r="E33" i="2"/>
  <c r="E14"/>
  <c r="H14" i="3"/>
  <c r="E24" i="2"/>
  <c r="H24" i="3"/>
  <c r="H29"/>
  <c r="E29" i="2"/>
  <c r="H39" i="3"/>
  <c r="E39" i="2"/>
  <c r="E35" i="3"/>
  <c r="D18" i="28" s="1"/>
  <c r="G35" i="3" s="1"/>
  <c r="E27"/>
  <c r="D18" i="20" s="1"/>
  <c r="G27" i="3" s="1"/>
  <c r="E19"/>
  <c r="D18" i="12" s="1"/>
  <c r="G19" i="3" s="1"/>
  <c r="J11" i="1"/>
  <c r="J39" s="1"/>
  <c r="F39"/>
  <c r="H37" i="3" l="1"/>
  <c r="D18" i="4"/>
  <c r="D18" i="5"/>
  <c r="G12" i="3" s="1"/>
  <c r="H12" s="1"/>
  <c r="E15" i="2"/>
  <c r="H31" i="3"/>
  <c r="E37" i="2"/>
  <c r="D18" i="30"/>
  <c r="G37" i="3" s="1"/>
  <c r="E25" i="2"/>
  <c r="D18" i="18"/>
  <c r="G25" i="3" s="1"/>
  <c r="H25" s="1"/>
  <c r="H40"/>
  <c r="G40"/>
  <c r="E21" i="2"/>
  <c r="D18" i="14"/>
  <c r="G21" i="3" s="1"/>
  <c r="H21" s="1"/>
  <c r="H32"/>
  <c r="H13"/>
  <c r="E38" i="2"/>
  <c r="E31"/>
  <c r="E13"/>
  <c r="H38" i="3"/>
  <c r="H20"/>
  <c r="E22" i="2"/>
  <c r="H22" i="3"/>
  <c r="H28"/>
  <c r="H17"/>
  <c r="H30"/>
  <c r="E18" i="2"/>
  <c r="E34"/>
  <c r="E17"/>
  <c r="E16"/>
  <c r="E12"/>
  <c r="H35" i="3"/>
  <c r="E35" i="2"/>
  <c r="H19" i="3"/>
  <c r="E19" i="2"/>
  <c r="H27" i="3"/>
  <c r="E27" i="2"/>
</calcChain>
</file>

<file path=xl/sharedStrings.xml><?xml version="1.0" encoding="utf-8"?>
<sst xmlns="http://schemas.openxmlformats.org/spreadsheetml/2006/main" count="1393" uniqueCount="119">
  <si>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</si>
  <si>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</si>
  <si>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</si>
  <si>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</si>
  <si>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</si>
  <si>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</si>
  <si>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</si>
  <si>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</si>
  <si>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</si>
  <si>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</si>
  <si>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</si>
  <si>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</si>
  <si>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</si>
  <si>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</si>
  <si>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</si>
  <si>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</si>
  <si>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</si>
  <si>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</si>
  <si>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</si>
  <si>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</si>
  <si>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</si>
  <si>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</si>
  <si>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</si>
  <si>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</si>
  <si>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</si>
  <si>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</si>
  <si>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</si>
  <si>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</si>
  <si>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</si>
  <si>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</si>
  <si>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</si>
  <si>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</si>
  <si>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</si>
  <si>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</si>
  <si>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</si>
  <si>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</si>
  <si>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</si>
  <si>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</si>
  <si>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</si>
  <si>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</si>
  <si>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</si>
  <si>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</si>
  <si>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</si>
  <si>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</si>
  <si>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</si>
  <si>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</si>
  <si>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</si>
  <si>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</si>
  <si>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</si>
  <si>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</si>
  <si>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</si>
  <si>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</si>
  <si>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</si>
  <si>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</si>
  <si>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</si>
  <si>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</si>
  <si>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</si>
  <si>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</si>
  <si>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</si>
  <si>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</si>
  <si>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</si>
  <si>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</si>
  <si>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</si>
  <si>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</si>
  <si>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</si>
  <si>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</si>
  <si>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</si>
  <si>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</si>
  <si>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</si>
  <si>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</si>
  <si>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</si>
  <si>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</si>
  <si>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</si>
  <si>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</si>
  <si>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</si>
  <si>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</si>
  <si>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</si>
  <si>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</si>
  <si>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</si>
  <si>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</si>
  <si>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AUXÍLIO-TRANSPORTE¹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</si>
  <si>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</si>
  <si>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4"/>
        <color rgb="FF000000"/>
        <rFont val="Arial"/>
      </rPr>
      <t>1</t>
    </r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</si>
  <si>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</si>
  <si>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</si>
  <si>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</si>
  <si>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</si>
  <si>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</si>
  <si>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</si>
  <si>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</si>
  <si>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1) Utilização do valor médio realizado no âmbito da Justiça Eleitoral, considerado o valor total executado até a data de referência pelo total de beneficiários de auxílio-transporte dessa Justiça Especializada, apurado pela Setorial.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</si>
  <si>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</si>
  <si>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</si>
  <si>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</si>
  <si>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</si>
  <si>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</si>
  <si>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</si>
  <si>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</si>
  <si>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</si>
  <si>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</si>
  <si>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Sedaf</t>
  </si>
  <si>
    <t>JE</t>
  </si>
  <si>
    <t>CONSOLIDADO JE</t>
  </si>
  <si>
    <t>AGOSTO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</si>
  <si>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</si>
  <si>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</si>
  <si>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</si>
  <si>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</si>
  <si>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</si>
  <si>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</si>
  <si>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</si>
  <si>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</si>
  <si>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</si>
  <si>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</si>
  <si>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</si>
  <si>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</si>
  <si>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2021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</si>
  <si>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</si>
  <si>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r>
      <t xml:space="preserve">4)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14.9.2021</t>
    </r>
    <r>
      <rPr>
        <sz val="12"/>
        <color rgb="FF000000"/>
        <rFont val="Arial"/>
        <family val="2"/>
      </rPr>
      <t xml:space="preserve"> e </t>
    </r>
    <r>
      <rPr>
        <b/>
        <sz val="12"/>
        <color rgb="FF000000"/>
        <rFont val="Arial"/>
        <family val="2"/>
      </rPr>
      <t>22.9.2021</t>
    </r>
    <r>
      <rPr>
        <b/>
        <sz val="12"/>
        <color rgb="FF000000"/>
        <rFont val="Arial"/>
      </rPr>
      <t xml:space="preserve">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</si>
</sst>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13">
    <numFmt numFmtId="43" formatCode="_(* #,##0.00_);_(* \(#,##0.00\);_(* &quot;-&quot;??_);_(@_)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_-* #,##0.00_-;\-* #,##0.00_-;_-* &quot;-&quot;??_-;_-@_-"/>
    <numFmt numFmtId="171" formatCode="mm/yy"/>
    <numFmt numFmtId="172" formatCode="_-* #,##0.00_-;\-* #,##0.00_-;_-* \-??_-;_-@_-"/>
    <numFmt numFmtId="173" formatCode="_-* #,##0_-;\-* #,##0_-;_-* &quot;-&quot;??_-;_-@_-"/>
    <numFmt numFmtId="174" formatCode="_-* #,##0_-;\-* #,##0_-;_-* \-??_-;_-@_-"/>
    <numFmt numFmtId="175" formatCode="_(* #,##0_);_(* \(#,##0\);_(* \-??_);_(@_)"/>
  </numFmts>
  <fonts count="4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0"/>
      <color rgb="FF000000"/>
      <name val="Courier New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sz val="14"/>
      <color rgb="FFFF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4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13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2" fillId="0" borderId="0"/>
    <xf numFmtId="167" fontId="42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2" fillId="21" borderId="8"/>
    <xf numFmtId="0" fontId="42" fillId="21" borderId="8"/>
    <xf numFmtId="169" fontId="6" fillId="0" borderId="0">
      <protection locked="0"/>
    </xf>
    <xf numFmtId="9" fontId="42" fillId="0" borderId="0"/>
    <xf numFmtId="0" fontId="17" fillId="8" borderId="9"/>
    <xf numFmtId="170" fontId="42" fillId="0" borderId="0"/>
    <xf numFmtId="170" fontId="42" fillId="0" borderId="0"/>
    <xf numFmtId="168" fontId="42" fillId="0" borderId="0"/>
    <xf numFmtId="170" fontId="42" fillId="0" borderId="0"/>
    <xf numFmtId="168" fontId="42" fillId="0" borderId="0"/>
    <xf numFmtId="168" fontId="42" fillId="0" borderId="0"/>
    <xf numFmtId="170" fontId="42" fillId="0" borderId="0"/>
    <xf numFmtId="170" fontId="42" fillId="0" borderId="0"/>
    <xf numFmtId="170" fontId="42" fillId="0" borderId="0"/>
    <xf numFmtId="170" fontId="42" fillId="0" borderId="0"/>
    <xf numFmtId="170" fontId="42" fillId="0" borderId="0"/>
    <xf numFmtId="170" fontId="42" fillId="0" borderId="0"/>
    <xf numFmtId="170" fontId="42" fillId="0" borderId="0"/>
    <xf numFmtId="168" fontId="42" fillId="0" borderId="0"/>
    <xf numFmtId="170" fontId="1" fillId="0" borderId="0"/>
    <xf numFmtId="170" fontId="1" fillId="0" borderId="0"/>
    <xf numFmtId="170" fontId="1" fillId="0" borderId="0"/>
    <xf numFmtId="170" fontId="42" fillId="0" borderId="0"/>
    <xf numFmtId="168" fontId="42" fillId="0" borderId="0"/>
    <xf numFmtId="168" fontId="42" fillId="0" borderId="0"/>
    <xf numFmtId="168" fontId="42" fillId="0" borderId="0"/>
    <xf numFmtId="0" fontId="18" fillId="0" borderId="0"/>
    <xf numFmtId="171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170" fontId="1" fillId="0" borderId="0"/>
    <xf numFmtId="168" fontId="42" fillId="0" borderId="0"/>
    <xf numFmtId="172" fontId="42" fillId="0" borderId="0"/>
    <xf numFmtId="168" fontId="42" fillId="0" borderId="0"/>
  </cellStyleXfs>
  <cellXfs count="364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3" fillId="0" borderId="0" xfId="0" applyNumberFormat="1" applyFont="1"/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173" fontId="26" fillId="8" borderId="14" xfId="0" applyNumberFormat="1" applyFont="1" applyFill="1" applyBorder="1" applyAlignment="1">
      <alignment horizontal="center" vertical="center" wrapText="1"/>
    </xf>
    <xf numFmtId="0" fontId="26" fillId="0" borderId="18" xfId="0" applyNumberFormat="1" applyFont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/>
    </xf>
    <xf numFmtId="173" fontId="26" fillId="0" borderId="20" xfId="0" applyNumberFormat="1" applyFont="1" applyBorder="1" applyAlignment="1">
      <alignment vertical="center" wrapText="1"/>
    </xf>
    <xf numFmtId="173" fontId="26" fillId="0" borderId="21" xfId="0" applyNumberFormat="1" applyFont="1" applyBorder="1" applyAlignment="1">
      <alignment vertical="center" wrapText="1"/>
    </xf>
    <xf numFmtId="0" fontId="26" fillId="0" borderId="22" xfId="0" applyNumberFormat="1" applyFont="1" applyBorder="1" applyAlignment="1">
      <alignment horizontal="center" vertical="center"/>
    </xf>
    <xf numFmtId="3" fontId="26" fillId="0" borderId="23" xfId="0" applyNumberFormat="1" applyFont="1" applyBorder="1" applyAlignment="1">
      <alignment horizontal="center" vertical="center"/>
    </xf>
    <xf numFmtId="173" fontId="26" fillId="0" borderId="24" xfId="0" applyNumberFormat="1" applyFont="1" applyBorder="1" applyAlignment="1">
      <alignment vertical="center" wrapText="1"/>
    </xf>
    <xf numFmtId="173" fontId="26" fillId="0" borderId="25" xfId="0" applyNumberFormat="1" applyFont="1" applyBorder="1" applyAlignment="1">
      <alignment vertical="center" wrapText="1"/>
    </xf>
    <xf numFmtId="0" fontId="27" fillId="0" borderId="0" xfId="0" applyNumberFormat="1" applyFont="1"/>
    <xf numFmtId="0" fontId="26" fillId="0" borderId="26" xfId="0" applyNumberFormat="1" applyFont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173" fontId="26" fillId="0" borderId="28" xfId="0" applyNumberFormat="1" applyFont="1" applyBorder="1" applyAlignment="1">
      <alignment vertical="center" wrapText="1"/>
    </xf>
    <xf numFmtId="173" fontId="26" fillId="0" borderId="29" xfId="0" applyNumberFormat="1" applyFont="1" applyBorder="1" applyAlignment="1">
      <alignment vertical="center" wrapText="1"/>
    </xf>
    <xf numFmtId="174" fontId="28" fillId="8" borderId="14" xfId="0" applyNumberFormat="1" applyFont="1" applyFill="1" applyBorder="1" applyAlignment="1">
      <alignment vertical="center" wrapText="1"/>
    </xf>
    <xf numFmtId="174" fontId="28" fillId="8" borderId="15" xfId="0" applyNumberFormat="1" applyFont="1" applyFill="1" applyBorder="1" applyAlignment="1">
      <alignment vertical="center" wrapText="1"/>
    </xf>
    <xf numFmtId="0" fontId="30" fillId="0" borderId="0" xfId="0" applyNumberFormat="1" applyFont="1"/>
    <xf numFmtId="0" fontId="29" fillId="0" borderId="0" xfId="0" applyNumberFormat="1" applyFont="1"/>
    <xf numFmtId="0" fontId="31" fillId="0" borderId="0" xfId="0" applyNumberFormat="1" applyFont="1"/>
    <xf numFmtId="0" fontId="31" fillId="0" borderId="18" xfId="0" applyNumberFormat="1" applyFont="1" applyBorder="1" applyAlignment="1">
      <alignment horizontal="center" vertical="center"/>
    </xf>
    <xf numFmtId="3" fontId="31" fillId="0" borderId="19" xfId="0" applyNumberFormat="1" applyFont="1" applyBorder="1" applyAlignment="1">
      <alignment horizontal="center" vertical="center"/>
    </xf>
    <xf numFmtId="170" fontId="31" fillId="0" borderId="20" xfId="0" applyNumberFormat="1" applyFont="1" applyBorder="1" applyAlignment="1">
      <alignment vertical="center" wrapText="1"/>
    </xf>
    <xf numFmtId="170" fontId="31" fillId="0" borderId="21" xfId="0" applyNumberFormat="1" applyFont="1" applyBorder="1" applyAlignment="1">
      <alignment vertical="center" wrapText="1"/>
    </xf>
    <xf numFmtId="0" fontId="31" fillId="0" borderId="22" xfId="0" applyNumberFormat="1" applyFont="1" applyBorder="1" applyAlignment="1">
      <alignment horizontal="center" vertical="center"/>
    </xf>
    <xf numFmtId="3" fontId="31" fillId="0" borderId="23" xfId="0" applyNumberFormat="1" applyFont="1" applyBorder="1" applyAlignment="1">
      <alignment horizontal="center" vertical="center"/>
    </xf>
    <xf numFmtId="170" fontId="31" fillId="0" borderId="24" xfId="0" applyNumberFormat="1" applyFont="1" applyBorder="1" applyAlignment="1">
      <alignment vertical="center" wrapText="1"/>
    </xf>
    <xf numFmtId="170" fontId="31" fillId="0" borderId="25" xfId="0" applyNumberFormat="1" applyFont="1" applyBorder="1" applyAlignment="1">
      <alignment vertical="center" wrapText="1"/>
    </xf>
    <xf numFmtId="0" fontId="31" fillId="0" borderId="26" xfId="0" applyNumberFormat="1" applyFont="1" applyBorder="1" applyAlignment="1">
      <alignment horizontal="center" vertical="center"/>
    </xf>
    <xf numFmtId="3" fontId="31" fillId="0" borderId="27" xfId="0" applyNumberFormat="1" applyFont="1" applyBorder="1" applyAlignment="1">
      <alignment horizontal="center" vertical="center"/>
    </xf>
    <xf numFmtId="170" fontId="31" fillId="0" borderId="28" xfId="0" applyNumberFormat="1" applyFont="1" applyBorder="1" applyAlignment="1">
      <alignment vertical="center" wrapText="1"/>
    </xf>
    <xf numFmtId="170" fontId="31" fillId="0" borderId="29" xfId="0" applyNumberFormat="1" applyFont="1" applyBorder="1" applyAlignment="1">
      <alignment vertical="center" wrapText="1"/>
    </xf>
    <xf numFmtId="0" fontId="31" fillId="8" borderId="35" xfId="0" applyNumberFormat="1" applyFont="1" applyFill="1" applyBorder="1" applyAlignment="1">
      <alignment vertical="center" wrapText="1"/>
    </xf>
    <xf numFmtId="0" fontId="31" fillId="8" borderId="36" xfId="0" applyNumberFormat="1" applyFont="1" applyFill="1" applyBorder="1" applyAlignment="1">
      <alignment horizontal="center" vertical="center" wrapText="1"/>
    </xf>
    <xf numFmtId="174" fontId="32" fillId="8" borderId="14" xfId="0" applyNumberFormat="1" applyFont="1" applyFill="1" applyBorder="1" applyAlignment="1">
      <alignment vertical="center" wrapText="1"/>
    </xf>
    <xf numFmtId="0" fontId="32" fillId="8" borderId="14" xfId="0" applyNumberFormat="1" applyFont="1" applyFill="1" applyBorder="1" applyAlignment="1">
      <alignment vertical="center" wrapText="1"/>
    </xf>
    <xf numFmtId="174" fontId="32" fillId="8" borderId="15" xfId="0" applyNumberFormat="1" applyFont="1" applyFill="1" applyBorder="1" applyAlignment="1">
      <alignment vertical="center" wrapText="1"/>
    </xf>
    <xf numFmtId="0" fontId="34" fillId="0" borderId="0" xfId="0" applyNumberFormat="1" applyFont="1"/>
    <xf numFmtId="0" fontId="34" fillId="0" borderId="14" xfId="0" applyNumberFormat="1" applyFont="1" applyBorder="1" applyAlignment="1">
      <alignment horizontal="justify" vertical="center" wrapText="1"/>
    </xf>
    <xf numFmtId="0" fontId="34" fillId="0" borderId="14" xfId="0" applyNumberFormat="1" applyFont="1" applyBorder="1" applyAlignment="1">
      <alignment horizontal="center" vertical="center" wrapText="1"/>
    </xf>
    <xf numFmtId="0" fontId="34" fillId="0" borderId="15" xfId="0" applyNumberFormat="1" applyFont="1" applyBorder="1" applyAlignment="1">
      <alignment horizontal="justify" vertical="center" wrapText="1"/>
    </xf>
    <xf numFmtId="0" fontId="26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/>
    </xf>
    <xf numFmtId="0" fontId="38" fillId="8" borderId="12" xfId="0" applyNumberFormat="1" applyFont="1" applyFill="1" applyBorder="1" applyAlignment="1">
      <alignment horizontal="center" vertical="center" wrapText="1"/>
    </xf>
    <xf numFmtId="0" fontId="38" fillId="8" borderId="31" xfId="0" applyNumberFormat="1" applyFont="1" applyFill="1" applyBorder="1" applyAlignment="1">
      <alignment horizontal="center" vertical="center" wrapText="1"/>
    </xf>
    <xf numFmtId="0" fontId="38" fillId="8" borderId="32" xfId="0" applyNumberFormat="1" applyFont="1" applyFill="1" applyBorder="1" applyAlignment="1">
      <alignment horizontal="center" vertical="center" wrapText="1"/>
    </xf>
    <xf numFmtId="0" fontId="38" fillId="8" borderId="33" xfId="0" applyNumberFormat="1" applyFont="1" applyFill="1" applyBorder="1" applyAlignment="1">
      <alignment horizontal="center" vertical="center" wrapText="1"/>
    </xf>
    <xf numFmtId="0" fontId="38" fillId="8" borderId="34" xfId="0" applyNumberFormat="1" applyFont="1" applyFill="1" applyBorder="1" applyAlignment="1">
      <alignment horizontal="center" vertical="center" wrapText="1"/>
    </xf>
    <xf numFmtId="0" fontId="39" fillId="0" borderId="0" xfId="0" applyNumberFormat="1" applyFont="1"/>
    <xf numFmtId="0" fontId="0" fillId="0" borderId="0" xfId="0" applyNumberFormat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75" fontId="0" fillId="23" borderId="20" xfId="0" applyNumberFormat="1" applyFill="1" applyBorder="1" applyAlignment="1" applyProtection="1">
      <alignment vertical="center" wrapText="1"/>
      <protection locked="0"/>
    </xf>
    <xf numFmtId="168" fontId="0" fillId="24" borderId="20" xfId="0" applyNumberFormat="1" applyFill="1" applyBorder="1" applyAlignment="1" applyProtection="1">
      <alignment vertical="center"/>
      <protection locked="0"/>
    </xf>
    <xf numFmtId="168" fontId="0" fillId="23" borderId="21" xfId="0" applyNumberFormat="1" applyFill="1" applyBorder="1" applyAlignment="1" applyProtection="1">
      <alignment vertical="center" wrapText="1"/>
      <protection locked="0"/>
    </xf>
    <xf numFmtId="170" fontId="26" fillId="25" borderId="14" xfId="0" applyNumberFormat="1" applyFont="1" applyFill="1" applyBorder="1" applyAlignment="1">
      <alignment vertical="center" wrapText="1"/>
    </xf>
    <xf numFmtId="43" fontId="0" fillId="25" borderId="14" xfId="0" applyNumberFormat="1" applyFill="1" applyBorder="1" applyAlignment="1">
      <alignment vertical="center"/>
    </xf>
    <xf numFmtId="0" fontId="0" fillId="0" borderId="22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75" fontId="0" fillId="23" borderId="24" xfId="0" applyNumberFormat="1" applyFill="1" applyBorder="1" applyAlignment="1" applyProtection="1">
      <alignment vertical="center" wrapText="1"/>
      <protection locked="0"/>
    </xf>
    <xf numFmtId="168" fontId="0" fillId="24" borderId="24" xfId="0" applyNumberFormat="1" applyFill="1" applyBorder="1" applyAlignment="1" applyProtection="1">
      <alignment vertical="center"/>
      <protection locked="0"/>
    </xf>
    <xf numFmtId="168" fontId="0" fillId="23" borderId="25" xfId="0" applyNumberFormat="1" applyFill="1" applyBorder="1" applyAlignment="1" applyProtection="1">
      <alignment vertical="center" wrapText="1"/>
      <protection locked="0"/>
    </xf>
    <xf numFmtId="0" fontId="0" fillId="0" borderId="39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75" fontId="0" fillId="23" borderId="28" xfId="0" applyNumberFormat="1" applyFill="1" applyBorder="1" applyAlignment="1" applyProtection="1">
      <alignment vertical="center" wrapText="1"/>
      <protection locked="0"/>
    </xf>
    <xf numFmtId="168" fontId="0" fillId="24" borderId="28" xfId="0" applyNumberFormat="1" applyFill="1" applyBorder="1" applyAlignment="1" applyProtection="1">
      <alignment vertical="center"/>
      <protection locked="0"/>
    </xf>
    <xf numFmtId="168" fontId="0" fillId="23" borderId="29" xfId="0" applyNumberFormat="1" applyFill="1" applyBorder="1" applyAlignment="1" applyProtection="1">
      <alignment vertical="center" wrapText="1"/>
      <protection locked="0"/>
    </xf>
    <xf numFmtId="0" fontId="38" fillId="22" borderId="13" xfId="0" applyNumberFormat="1" applyFont="1" applyFill="1" applyBorder="1" applyAlignment="1">
      <alignment horizontal="center" vertical="center"/>
    </xf>
    <xf numFmtId="3" fontId="38" fillId="22" borderId="14" xfId="0" applyNumberFormat="1" applyFont="1" applyFill="1" applyBorder="1" applyAlignment="1">
      <alignment horizontal="center" vertical="center"/>
    </xf>
    <xf numFmtId="175" fontId="38" fillId="22" borderId="14" xfId="0" applyNumberFormat="1" applyFont="1" applyFill="1" applyBorder="1" applyAlignment="1" applyProtection="1">
      <alignment vertical="center" wrapText="1"/>
      <protection locked="0"/>
    </xf>
    <xf numFmtId="168" fontId="38" fillId="22" borderId="14" xfId="0" applyNumberFormat="1" applyFont="1" applyFill="1" applyBorder="1" applyAlignment="1" applyProtection="1">
      <alignment vertical="center" wrapText="1"/>
      <protection locked="0"/>
    </xf>
    <xf numFmtId="168" fontId="38" fillId="25" borderId="14" xfId="0" applyNumberFormat="1" applyFont="1" applyFill="1" applyBorder="1" applyAlignment="1" applyProtection="1">
      <alignment vertical="center" wrapText="1"/>
      <protection locked="0"/>
    </xf>
    <xf numFmtId="170" fontId="0" fillId="0" borderId="0" xfId="0" applyNumberFormat="1"/>
    <xf numFmtId="0" fontId="0" fillId="0" borderId="0" xfId="0" applyNumberFormat="1"/>
    <xf numFmtId="0" fontId="23" fillId="0" borderId="0" xfId="0" applyNumberFormat="1" applyFont="1" applyAlignment="1">
      <alignment vertical="center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30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43" fontId="26" fillId="0" borderId="14" xfId="0" applyNumberFormat="1" applyFont="1" applyBorder="1" applyAlignment="1">
      <alignment horizontal="right" vertical="center" wrapText="1"/>
    </xf>
    <xf numFmtId="0" fontId="29" fillId="0" borderId="0" xfId="0" applyNumberFormat="1" applyFont="1" applyAlignment="1">
      <alignment horizontal="left" vertical="center" wrapText="1"/>
    </xf>
    <xf numFmtId="0" fontId="28" fillId="8" borderId="13" xfId="0" applyNumberFormat="1" applyFont="1" applyFill="1" applyBorder="1" applyAlignment="1">
      <alignment horizontal="center" vertical="center" wrapText="1"/>
    </xf>
    <xf numFmtId="0" fontId="28" fillId="8" borderId="1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8" borderId="0" xfId="0" applyNumberFormat="1" applyFont="1" applyFill="1" applyAlignment="1">
      <alignment horizontal="center" vertical="center" wrapText="1"/>
    </xf>
    <xf numFmtId="0" fontId="26" fillId="8" borderId="11" xfId="0" applyNumberFormat="1" applyFont="1" applyFill="1" applyBorder="1" applyAlignment="1">
      <alignment horizontal="center" vertical="center" wrapText="1"/>
    </xf>
    <xf numFmtId="0" fontId="26" fillId="8" borderId="16" xfId="0" applyNumberFormat="1" applyFont="1" applyFill="1" applyBorder="1" applyAlignment="1">
      <alignment horizontal="center" vertical="center" wrapText="1"/>
    </xf>
    <xf numFmtId="0" fontId="26" fillId="8" borderId="17" xfId="0" applyNumberFormat="1" applyFont="1" applyFill="1" applyBorder="1" applyAlignment="1">
      <alignment horizontal="center" vertical="center" wrapText="1"/>
    </xf>
    <xf numFmtId="0" fontId="26" fillId="8" borderId="12" xfId="0" applyNumberFormat="1" applyFont="1" applyFill="1" applyBorder="1" applyAlignment="1">
      <alignment horizontal="center" vertical="center" wrapText="1"/>
    </xf>
    <xf numFmtId="0" fontId="26" fillId="8" borderId="13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Alignment="1">
      <alignment horizontal="left" vertical="center" wrapText="1"/>
    </xf>
    <xf numFmtId="0" fontId="26" fillId="0" borderId="0" xfId="0" applyNumberFormat="1" applyFont="1" applyAlignment="1">
      <alignment horizontal="left" vertical="center" wrapText="1"/>
    </xf>
    <xf numFmtId="0" fontId="32" fillId="8" borderId="12" xfId="0" applyNumberFormat="1" applyFont="1" applyFill="1" applyBorder="1" applyAlignment="1">
      <alignment horizontal="center" vertical="center" wrapText="1"/>
    </xf>
    <xf numFmtId="0" fontId="32" fillId="8" borderId="13" xfId="0" applyNumberFormat="1" applyFont="1" applyFill="1" applyBorder="1" applyAlignment="1">
      <alignment horizontal="center" vertical="center" wrapText="1"/>
    </xf>
    <xf numFmtId="0" fontId="32" fillId="8" borderId="14" xfId="0" applyNumberFormat="1" applyFont="1" applyFill="1" applyBorder="1" applyAlignment="1">
      <alignment horizontal="center" vertical="center" wrapText="1"/>
    </xf>
    <xf numFmtId="0" fontId="32" fillId="8" borderId="15" xfId="0" applyNumberFormat="1" applyFont="1" applyFill="1" applyBorder="1" applyAlignment="1">
      <alignment horizontal="center" vertical="center" wrapText="1"/>
    </xf>
    <xf numFmtId="0" fontId="32" fillId="8" borderId="30" xfId="0" applyNumberFormat="1" applyFont="1" applyFill="1" applyBorder="1" applyAlignment="1">
      <alignment horizontal="center" vertical="center" wrapText="1"/>
    </xf>
    <xf numFmtId="0" fontId="32" fillId="8" borderId="17" xfId="0" applyNumberFormat="1" applyFont="1" applyFill="1" applyBorder="1" applyAlignment="1">
      <alignment horizontal="center" vertical="center" wrapText="1"/>
    </xf>
    <xf numFmtId="0" fontId="32" fillId="8" borderId="31" xfId="0" applyNumberFormat="1" applyFont="1" applyFill="1" applyBorder="1" applyAlignment="1">
      <alignment horizontal="center" vertical="center" wrapText="1"/>
    </xf>
    <xf numFmtId="0" fontId="32" fillId="8" borderId="33" xfId="0" applyNumberFormat="1" applyFont="1" applyFill="1" applyBorder="1" applyAlignment="1">
      <alignment horizontal="center" vertical="center" wrapText="1"/>
    </xf>
    <xf numFmtId="0" fontId="32" fillId="8" borderId="32" xfId="0" applyNumberFormat="1" applyFont="1" applyFill="1" applyBorder="1" applyAlignment="1">
      <alignment horizontal="center" vertical="center" wrapText="1"/>
    </xf>
    <xf numFmtId="0" fontId="32" fillId="8" borderId="34" xfId="0" applyNumberFormat="1" applyFont="1" applyFill="1" applyBorder="1" applyAlignment="1">
      <alignment horizontal="center" vertical="center" wrapText="1"/>
    </xf>
    <xf numFmtId="0" fontId="35" fillId="22" borderId="13" xfId="0" applyNumberFormat="1" applyFont="1" applyFill="1" applyBorder="1" applyAlignment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28" fillId="0" borderId="0" xfId="0" applyNumberFormat="1" applyFont="1" applyAlignment="1">
      <alignment horizontal="left" vertical="center" wrapText="1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8" fillId="8" borderId="13" xfId="0" applyNumberFormat="1" applyFont="1" applyFill="1" applyBorder="1" applyAlignment="1">
      <alignment horizontal="center" vertical="center" wrapText="1"/>
    </xf>
    <xf numFmtId="0" fontId="38" fillId="8" borderId="14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/>
    </xf>
    <xf numFmtId="0" fontId="22" fillId="0" borderId="0" xfId="0" applyNumberFormat="1" applyFont="1" applyAlignment="1">
      <alignment horizontal="center" vertical="center"/>
    </xf>
    <xf numFmtId="0" fontId="38" fillId="8" borderId="15" xfId="0" applyNumberFormat="1" applyFont="1" applyFill="1" applyBorder="1" applyAlignment="1">
      <alignment horizontal="center" vertical="center" wrapText="1"/>
    </xf>
    <xf numFmtId="0" fontId="38" fillId="8" borderId="12" xfId="0" applyNumberFormat="1" applyFont="1" applyFill="1" applyBorder="1" applyAlignment="1">
      <alignment horizontal="center" vertical="center" wrapText="1"/>
    </xf>
    <xf numFmtId="0" fontId="28" fillId="0" borderId="41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49" fontId="26" fillId="0" borderId="12" xfId="0" applyNumberFormat="1" applyFont="1" applyBorder="1" applyAlignment="1">
      <alignment horizontal="justify" vertical="center" wrapText="1"/>
    </xf>
    <xf numFmtId="49" fontId="26" fillId="0" borderId="13" xfId="0" applyNumberFormat="1" applyFont="1" applyBorder="1" applyAlignment="1">
      <alignment horizontal="justify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justify" vertical="center" wrapText="1"/>
    </xf>
    <xf numFmtId="0" fontId="26" fillId="0" borderId="0" xfId="0" applyNumberFormat="1" applyFont="1" applyAlignment="1">
      <alignment horizontal="justify" vertical="center" wrapText="1"/>
    </xf>
  </cellXfs>
  <cellStyles count="113">
    <cellStyle name="Normal" xfId="0" builtinId="0" customBuiltin="1"/>
    <cellStyle name="Normal 10" xfId="40"/>
    <cellStyle name="Normal 100" xfId="54"/>
    <cellStyle name="Normal 101" xfId="65"/>
    <cellStyle name="Normal 102" xfId="102"/>
    <cellStyle name="Normal 103" xfId="110"/>
    <cellStyle name="Normal 104" xfId="37"/>
    <cellStyle name="Normal 105" xfId="94"/>
    <cellStyle name="Normal 106" xfId="34"/>
    <cellStyle name="Normal 107" xfId="33"/>
    <cellStyle name="Normal 108" xfId="1"/>
    <cellStyle name="Normal 109" xfId="2"/>
    <cellStyle name="Normal 11" xfId="9"/>
    <cellStyle name="Normal 110" xfId="91"/>
    <cellStyle name="Normal 111" xfId="38"/>
    <cellStyle name="Normal 112" xfId="93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06"/>
    <cellStyle name="Normal 36" xfId="86"/>
    <cellStyle name="Normal 37" xfId="10"/>
    <cellStyle name="Normal 38" xfId="85"/>
    <cellStyle name="Normal 39" xfId="35"/>
    <cellStyle name="Normal 4" xfId="13"/>
    <cellStyle name="Normal 40" xfId="77"/>
    <cellStyle name="Normal 41" xfId="111"/>
    <cellStyle name="Normal 42" xfId="6"/>
    <cellStyle name="Normal 43" xfId="109"/>
    <cellStyle name="Normal 44" xfId="45"/>
    <cellStyle name="Normal 45" xfId="69"/>
    <cellStyle name="Normal 46" xfId="80"/>
    <cellStyle name="Normal 47" xfId="49"/>
    <cellStyle name="Normal 48" xfId="53"/>
    <cellStyle name="Normal 49" xfId="27"/>
    <cellStyle name="Normal 5" xfId="103"/>
    <cellStyle name="Normal 50" xfId="100"/>
    <cellStyle name="Normal 51" xfId="66"/>
    <cellStyle name="Normal 52" xfId="59"/>
    <cellStyle name="Normal 53" xfId="57"/>
    <cellStyle name="Normal 54" xfId="11"/>
    <cellStyle name="Normal 55" xfId="14"/>
    <cellStyle name="Normal 56" xfId="101"/>
    <cellStyle name="Normal 57" xfId="43"/>
    <cellStyle name="Normal 58" xfId="20"/>
    <cellStyle name="Normal 59" xfId="24"/>
    <cellStyle name="Normal 6" xfId="12"/>
    <cellStyle name="Normal 60" xfId="79"/>
    <cellStyle name="Normal 61" xfId="15"/>
    <cellStyle name="Normal 62" xfId="17"/>
    <cellStyle name="Normal 63" xfId="81"/>
    <cellStyle name="Normal 64" xfId="83"/>
    <cellStyle name="Normal 65" xfId="82"/>
    <cellStyle name="Normal 66" xfId="64"/>
    <cellStyle name="Normal 67" xfId="72"/>
    <cellStyle name="Normal 68" xfId="7"/>
    <cellStyle name="Normal 69" xfId="42"/>
    <cellStyle name="Normal 7" xfId="104"/>
    <cellStyle name="Normal 70" xfId="112"/>
    <cellStyle name="Normal 71" xfId="105"/>
    <cellStyle name="Normal 72" xfId="46"/>
    <cellStyle name="Normal 73" xfId="3"/>
    <cellStyle name="Normal 74" xfId="26"/>
    <cellStyle name="Normal 75" xfId="44"/>
    <cellStyle name="Normal 76" xfId="36"/>
    <cellStyle name="Normal 77" xfId="76"/>
    <cellStyle name="Normal 78" xfId="32"/>
    <cellStyle name="Normal 79" xfId="63"/>
    <cellStyle name="Normal 8" xfId="99"/>
    <cellStyle name="Normal 80" xfId="74"/>
    <cellStyle name="Normal 81" xfId="58"/>
    <cellStyle name="Normal 82" xfId="60"/>
    <cellStyle name="Normal 83" xfId="90"/>
    <cellStyle name="Normal 84" xfId="30"/>
    <cellStyle name="Normal 85" xfId="89"/>
    <cellStyle name="Normal 86" xfId="56"/>
    <cellStyle name="Normal 87" xfId="21"/>
    <cellStyle name="Normal 88" xfId="78"/>
    <cellStyle name="Normal 89" xfId="48"/>
    <cellStyle name="Normal 9" xfId="55"/>
    <cellStyle name="Normal 90" xfId="19"/>
    <cellStyle name="Normal 91" xfId="8"/>
    <cellStyle name="Normal 92" xfId="18"/>
    <cellStyle name="Normal 93" xfId="71"/>
    <cellStyle name="Normal 94" xfId="70"/>
    <cellStyle name="Normal 95" xfId="51"/>
    <cellStyle name="Normal 96" xfId="61"/>
    <cellStyle name="Normal 97" xfId="92"/>
    <cellStyle name="Normal 98" xfId="29"/>
    <cellStyle name="Normal 99" xfId="108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0"/>
  <sheetViews>
    <sheetView showGridLines="0" workbookViewId="0">
      <selection activeCell="F18" sqref="F18"/>
    </sheetView>
  </sheetViews>
  <sheetFormatPr defaultRowHeight="12"/>
  <cols>
    <col min="1" max="1" width="2.5703125" style="29" customWidth="1"/>
    <col min="2" max="3" width="20.7109375" style="29" customWidth="1"/>
    <col min="4" max="10" width="30.7109375" style="29" customWidth="1"/>
    <col min="11" max="16384" width="9.140625" style="29"/>
  </cols>
  <sheetData>
    <row r="1" spans="2:10" s="1" customFormat="1" ht="39.75" customHeight="1">
      <c r="B1" s="2" t="s">
        <v>0</v>
      </c>
      <c r="C1" s="3"/>
      <c r="D1" s="3"/>
      <c r="E1" s="3"/>
    </row>
    <row r="2" spans="2:10" s="4" customFormat="1" ht="39.75" customHeight="1">
      <c r="B2" s="5" t="s">
        <v>1</v>
      </c>
      <c r="C2" s="6"/>
      <c r="D2" s="7" t="s">
        <v>2</v>
      </c>
      <c r="E2" s="6"/>
    </row>
    <row r="3" spans="2:10" s="4" customFormat="1" ht="39.75" customHeight="1">
      <c r="B3" s="5" t="s">
        <v>3</v>
      </c>
      <c r="C3" s="6"/>
      <c r="D3" s="7" t="s">
        <v>4</v>
      </c>
      <c r="E3" s="6"/>
    </row>
    <row r="4" spans="2:10" s="4" customFormat="1" ht="39.75" customHeight="1">
      <c r="B4" s="5" t="s">
        <v>5</v>
      </c>
      <c r="C4" s="6"/>
      <c r="D4" s="8" t="str">
        <f>JE!C4</f>
        <v>AGOSTO</v>
      </c>
      <c r="E4" s="9">
        <f>JE!D4</f>
        <v>2021</v>
      </c>
    </row>
    <row r="5" spans="2:10" s="4" customFormat="1" ht="39.75" customHeight="1">
      <c r="B5" s="322" t="s">
        <v>6</v>
      </c>
      <c r="C5" s="322"/>
      <c r="D5" s="322"/>
      <c r="E5" s="322"/>
      <c r="F5" s="322"/>
      <c r="G5" s="322"/>
      <c r="H5" s="322"/>
      <c r="I5" s="322"/>
      <c r="J5" s="322"/>
    </row>
    <row r="6" spans="2:10" s="1" customFormat="1" ht="39.75" customHeight="1">
      <c r="B6" s="10" t="s">
        <v>7</v>
      </c>
    </row>
    <row r="7" spans="2:10" s="1" customFormat="1" ht="9" customHeight="1">
      <c r="B7" s="325"/>
      <c r="C7" s="325"/>
      <c r="D7" s="325"/>
      <c r="E7" s="325"/>
      <c r="F7" s="325"/>
      <c r="G7" s="325"/>
      <c r="H7" s="325"/>
      <c r="I7" s="325"/>
      <c r="J7" s="325"/>
    </row>
    <row r="8" spans="2:10" ht="39.75" customHeight="1">
      <c r="B8" s="330" t="s">
        <v>8</v>
      </c>
      <c r="C8" s="331"/>
      <c r="D8" s="323" t="s">
        <v>9</v>
      </c>
      <c r="E8" s="323"/>
      <c r="F8" s="323"/>
      <c r="G8" s="323"/>
      <c r="H8" s="323"/>
      <c r="I8" s="323"/>
      <c r="J8" s="324"/>
    </row>
    <row r="9" spans="2:10" ht="24.75" customHeight="1">
      <c r="B9" s="326" t="s">
        <v>10</v>
      </c>
      <c r="C9" s="328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</row>
    <row r="10" spans="2:10" ht="24.75" customHeight="1">
      <c r="B10" s="327"/>
      <c r="C10" s="329"/>
      <c r="D10" s="323"/>
      <c r="E10" s="323"/>
      <c r="F10" s="323"/>
      <c r="G10" s="323"/>
      <c r="H10" s="11" t="s">
        <v>17</v>
      </c>
      <c r="I10" s="13" t="s">
        <v>18</v>
      </c>
      <c r="J10" s="12" t="s">
        <v>19</v>
      </c>
    </row>
    <row r="11" spans="2:10" ht="24.75" customHeight="1">
      <c r="B11" s="14" t="s">
        <v>20</v>
      </c>
      <c r="C11" s="15" t="s">
        <v>21</v>
      </c>
      <c r="D11" s="16">
        <f>TSE!$D$11</f>
        <v>907</v>
      </c>
      <c r="E11" s="16">
        <f>TSE!$E$11</f>
        <v>204</v>
      </c>
      <c r="F11" s="16">
        <f>TSE!$F$11</f>
        <v>3</v>
      </c>
      <c r="G11" s="16">
        <f>TSE!$G$11</f>
        <v>0</v>
      </c>
      <c r="H11" s="16">
        <f>TSE!$H$11</f>
        <v>1200</v>
      </c>
      <c r="I11" s="16">
        <f>TSE!$I$11</f>
        <v>1988</v>
      </c>
      <c r="J11" s="17">
        <f t="shared" ref="J11:J38" si="0">H11+I11</f>
        <v>3188</v>
      </c>
    </row>
    <row r="12" spans="2:10" ht="24.75" customHeight="1">
      <c r="B12" s="18" t="s">
        <v>22</v>
      </c>
      <c r="C12" s="19" t="s">
        <v>23</v>
      </c>
      <c r="D12" s="20">
        <f>'TRE-AC'!$D$11</f>
        <v>140</v>
      </c>
      <c r="E12" s="20">
        <f>'TRE-AC'!$E$11</f>
        <v>39</v>
      </c>
      <c r="F12" s="20">
        <f>'TRE-AC'!$F$11</f>
        <v>0</v>
      </c>
      <c r="G12" s="20">
        <f>'TRE-AC'!$G$11</f>
        <v>0</v>
      </c>
      <c r="H12" s="20">
        <f>'TRE-AC'!$H$11</f>
        <v>140</v>
      </c>
      <c r="I12" s="20">
        <f>'TRE-AC'!$I$11</f>
        <v>272</v>
      </c>
      <c r="J12" s="21">
        <f t="shared" si="0"/>
        <v>412</v>
      </c>
    </row>
    <row r="13" spans="2:10" ht="24.75" customHeight="1">
      <c r="B13" s="18" t="s">
        <v>24</v>
      </c>
      <c r="C13" s="19" t="s">
        <v>25</v>
      </c>
      <c r="D13" s="20">
        <f>'TRE-AL'!$D$11</f>
        <v>300</v>
      </c>
      <c r="E13" s="20">
        <f>'TRE-AL'!$E$11</f>
        <v>56</v>
      </c>
      <c r="F13" s="20">
        <f>'TRE-AL'!$F$11</f>
        <v>46</v>
      </c>
      <c r="G13" s="20">
        <f>'TRE-AL'!$G$11</f>
        <v>0</v>
      </c>
      <c r="H13" s="20">
        <f>'TRE-AL'!$H$11</f>
        <v>339</v>
      </c>
      <c r="I13" s="20">
        <f>'TRE-AL'!$I$11</f>
        <v>491</v>
      </c>
      <c r="J13" s="21">
        <f t="shared" si="0"/>
        <v>830</v>
      </c>
    </row>
    <row r="14" spans="2:10" ht="24.75" customHeight="1">
      <c r="B14" s="18" t="s">
        <v>26</v>
      </c>
      <c r="C14" s="19" t="s">
        <v>27</v>
      </c>
      <c r="D14" s="20">
        <f>'TRE-AM'!$D$11</f>
        <v>376</v>
      </c>
      <c r="E14" s="20">
        <f>'TRE-AM'!$E$11</f>
        <v>81</v>
      </c>
      <c r="F14" s="20">
        <f>'TRE-AM'!$F$11</f>
        <v>10</v>
      </c>
      <c r="G14" s="20">
        <f>'TRE-AM'!$G$11</f>
        <v>0</v>
      </c>
      <c r="H14" s="20">
        <f>'TRE-AM'!$H$11</f>
        <v>398</v>
      </c>
      <c r="I14" s="20">
        <f>'TRE-AM'!$I$11</f>
        <v>816</v>
      </c>
      <c r="J14" s="21">
        <f t="shared" si="0"/>
        <v>1214</v>
      </c>
    </row>
    <row r="15" spans="2:10" ht="24.75" customHeight="1">
      <c r="B15" s="18" t="s">
        <v>28</v>
      </c>
      <c r="C15" s="19" t="s">
        <v>29</v>
      </c>
      <c r="D15" s="20">
        <f>'TRE-BA'!$D$11</f>
        <v>954</v>
      </c>
      <c r="E15" s="20">
        <f>'TRE-BA'!$E$11</f>
        <v>165</v>
      </c>
      <c r="F15" s="20">
        <f>'TRE-BA'!$F$11</f>
        <v>56</v>
      </c>
      <c r="G15" s="20">
        <f>'TRE-BA'!$G$11</f>
        <v>0</v>
      </c>
      <c r="H15" s="20">
        <f>'TRE-BA'!$H$11</f>
        <v>841</v>
      </c>
      <c r="I15" s="20">
        <f>'TRE-BA'!$I$11</f>
        <v>722</v>
      </c>
      <c r="J15" s="21">
        <f t="shared" si="0"/>
        <v>1563</v>
      </c>
    </row>
    <row r="16" spans="2:10" s="22" customFormat="1" ht="24.75" customHeight="1">
      <c r="B16" s="18" t="s">
        <v>30</v>
      </c>
      <c r="C16" s="19" t="s">
        <v>31</v>
      </c>
      <c r="D16" s="20">
        <f>'TRE-CE'!$D$11</f>
        <v>718</v>
      </c>
      <c r="E16" s="20">
        <f>'TRE-CE'!$E$11</f>
        <v>125</v>
      </c>
      <c r="F16" s="20">
        <f>'TRE-CE'!$F$11</f>
        <v>13</v>
      </c>
      <c r="G16" s="20">
        <f>'TRE-CE'!$G$11</f>
        <v>0</v>
      </c>
      <c r="H16" s="20">
        <f>'TRE-CE'!$H$11</f>
        <v>710</v>
      </c>
      <c r="I16" s="20">
        <f>'TRE-CE'!$I$11</f>
        <v>772</v>
      </c>
      <c r="J16" s="21">
        <f t="shared" si="0"/>
        <v>1482</v>
      </c>
    </row>
    <row r="17" spans="2:10" ht="24.75" customHeight="1">
      <c r="B17" s="18" t="s">
        <v>32</v>
      </c>
      <c r="C17" s="19" t="s">
        <v>33</v>
      </c>
      <c r="D17" s="20">
        <f>'TRE-DF'!$D$11</f>
        <v>305</v>
      </c>
      <c r="E17" s="20">
        <f>'TRE-DF'!$E$11</f>
        <v>70</v>
      </c>
      <c r="F17" s="20">
        <f>'TRE-DF'!$F$11</f>
        <v>7</v>
      </c>
      <c r="G17" s="20">
        <f>'TRE-DF'!$G$11</f>
        <v>0</v>
      </c>
      <c r="H17" s="20">
        <f>'TRE-DF'!$H$11</f>
        <v>238</v>
      </c>
      <c r="I17" s="20">
        <f>'TRE-DF'!$I$11</f>
        <v>362</v>
      </c>
      <c r="J17" s="21">
        <f t="shared" si="0"/>
        <v>600</v>
      </c>
    </row>
    <row r="18" spans="2:10" ht="24.75" customHeight="1">
      <c r="B18" s="18" t="s">
        <v>34</v>
      </c>
      <c r="C18" s="19" t="s">
        <v>35</v>
      </c>
      <c r="D18" s="20">
        <f>'TRE-ES'!$D$11</f>
        <v>334</v>
      </c>
      <c r="E18" s="20">
        <f>'TRE-ES'!$E$11</f>
        <v>79</v>
      </c>
      <c r="F18" s="20">
        <f>'TRE-ES'!$F$11</f>
        <v>2</v>
      </c>
      <c r="G18" s="20">
        <f>'TRE-ES'!$G$11</f>
        <v>0</v>
      </c>
      <c r="H18" s="20">
        <f>'TRE-ES'!$H$11</f>
        <v>367</v>
      </c>
      <c r="I18" s="20">
        <f>'TRE-ES'!$I$11</f>
        <v>349</v>
      </c>
      <c r="J18" s="21">
        <f t="shared" si="0"/>
        <v>716</v>
      </c>
    </row>
    <row r="19" spans="2:10" ht="24.75" customHeight="1">
      <c r="B19" s="18" t="s">
        <v>36</v>
      </c>
      <c r="C19" s="19" t="s">
        <v>37</v>
      </c>
      <c r="D19" s="20">
        <f>'TRE-GO'!$D$11</f>
        <v>529</v>
      </c>
      <c r="E19" s="20">
        <f>'TRE-GO'!$E$11</f>
        <v>125</v>
      </c>
      <c r="F19" s="20">
        <f>'TRE-GO'!$F$11</f>
        <v>14</v>
      </c>
      <c r="G19" s="20">
        <f>'TRE-GO'!$G$11</f>
        <v>0</v>
      </c>
      <c r="H19" s="20">
        <f>'TRE-GO'!$H$11</f>
        <v>569</v>
      </c>
      <c r="I19" s="20">
        <f>'TRE-GO'!$I$11</f>
        <v>906</v>
      </c>
      <c r="J19" s="21">
        <f t="shared" si="0"/>
        <v>1475</v>
      </c>
    </row>
    <row r="20" spans="2:10" ht="24.75" customHeight="1">
      <c r="B20" s="18" t="s">
        <v>38</v>
      </c>
      <c r="C20" s="19" t="s">
        <v>39</v>
      </c>
      <c r="D20" s="20">
        <f>'TRE-MA'!$D$11</f>
        <v>556</v>
      </c>
      <c r="E20" s="20">
        <f>'TRE-MA'!$E$11</f>
        <v>150</v>
      </c>
      <c r="F20" s="20">
        <f>'TRE-MA'!$F$11</f>
        <v>4</v>
      </c>
      <c r="G20" s="20">
        <f>'TRE-MA'!$G$11</f>
        <v>0</v>
      </c>
      <c r="H20" s="20">
        <f>'TRE-MA'!$H$11</f>
        <v>461</v>
      </c>
      <c r="I20" s="20">
        <f>'TRE-MA'!$I$11</f>
        <v>689</v>
      </c>
      <c r="J20" s="21">
        <f t="shared" si="0"/>
        <v>1150</v>
      </c>
    </row>
    <row r="21" spans="2:10" ht="24.75" customHeight="1">
      <c r="B21" s="18" t="s">
        <v>40</v>
      </c>
      <c r="C21" s="19" t="s">
        <v>41</v>
      </c>
      <c r="D21" s="20">
        <f>'TRE-MT'!$D$11</f>
        <v>316</v>
      </c>
      <c r="E21" s="20">
        <f>'TRE-MT'!$E$11</f>
        <v>70</v>
      </c>
      <c r="F21" s="20">
        <f>'TRE-MT'!$F$11</f>
        <v>0</v>
      </c>
      <c r="G21" s="20">
        <f>'TRE-MT'!$G$11</f>
        <v>0</v>
      </c>
      <c r="H21" s="20">
        <f>'TRE-MT'!$H$11</f>
        <v>338</v>
      </c>
      <c r="I21" s="20">
        <f>'TRE-MT'!$I$11</f>
        <v>556</v>
      </c>
      <c r="J21" s="21">
        <f t="shared" si="0"/>
        <v>894</v>
      </c>
    </row>
    <row r="22" spans="2:10" ht="24.75" customHeight="1">
      <c r="B22" s="18" t="s">
        <v>42</v>
      </c>
      <c r="C22" s="19" t="s">
        <v>43</v>
      </c>
      <c r="D22" s="20">
        <f>'TRE-MS'!$D$11</f>
        <v>316</v>
      </c>
      <c r="E22" s="20">
        <f>'TRE-MS'!$E$11</f>
        <v>68</v>
      </c>
      <c r="F22" s="20">
        <f>'TRE-MS'!$F$11</f>
        <v>0</v>
      </c>
      <c r="G22" s="20">
        <f>'TRE-MS'!$G$11</f>
        <v>0</v>
      </c>
      <c r="H22" s="20">
        <f>'TRE-MS'!$H$11</f>
        <v>342</v>
      </c>
      <c r="I22" s="20">
        <f>'TRE-MS'!$I$11</f>
        <v>467</v>
      </c>
      <c r="J22" s="21">
        <f t="shared" si="0"/>
        <v>809</v>
      </c>
    </row>
    <row r="23" spans="2:10" ht="24.75" customHeight="1">
      <c r="B23" s="18" t="s">
        <v>44</v>
      </c>
      <c r="C23" s="19" t="s">
        <v>45</v>
      </c>
      <c r="D23" s="20">
        <f>'TRE-MG'!$D$11</f>
        <v>1755</v>
      </c>
      <c r="E23" s="20">
        <f>'TRE-MG'!$E$11</f>
        <v>389</v>
      </c>
      <c r="F23" s="20">
        <f>'TRE-MG'!$F$11</f>
        <v>128</v>
      </c>
      <c r="G23" s="20">
        <f>'TRE-MG'!$G$11</f>
        <v>0</v>
      </c>
      <c r="H23" s="20">
        <f>'TRE-MG'!$H$11</f>
        <v>2058</v>
      </c>
      <c r="I23" s="20">
        <f>'TRE-MG'!$I$11</f>
        <v>2873</v>
      </c>
      <c r="J23" s="21">
        <f t="shared" si="0"/>
        <v>4931</v>
      </c>
    </row>
    <row r="24" spans="2:10" ht="24.75" customHeight="1">
      <c r="B24" s="18" t="s">
        <v>46</v>
      </c>
      <c r="C24" s="19" t="s">
        <v>47</v>
      </c>
      <c r="D24" s="20">
        <f>'TRE-PA'!$D$11</f>
        <v>565</v>
      </c>
      <c r="E24" s="20">
        <f>'TRE-PA'!$E$11</f>
        <v>130</v>
      </c>
      <c r="F24" s="20">
        <f>'TRE-PA'!$F$11</f>
        <v>7</v>
      </c>
      <c r="G24" s="20">
        <f>'TRE-PA'!$G$11</f>
        <v>0</v>
      </c>
      <c r="H24" s="20">
        <f>'TRE-PA'!$H$11</f>
        <v>550</v>
      </c>
      <c r="I24" s="20">
        <f>'TRE-PA'!$I$11</f>
        <v>1042</v>
      </c>
      <c r="J24" s="21">
        <f t="shared" si="0"/>
        <v>1592</v>
      </c>
    </row>
    <row r="25" spans="2:10" ht="24.75" customHeight="1">
      <c r="B25" s="18" t="s">
        <v>48</v>
      </c>
      <c r="C25" s="19" t="s">
        <v>49</v>
      </c>
      <c r="D25" s="20">
        <f>'TRE-PB'!$D$11</f>
        <v>447</v>
      </c>
      <c r="E25" s="20">
        <f>'TRE-PB'!$E$11</f>
        <v>76</v>
      </c>
      <c r="F25" s="20">
        <f>'TRE-PB'!$F$11</f>
        <v>1</v>
      </c>
      <c r="G25" s="20">
        <f>'TRE-PB'!$G$11</f>
        <v>0</v>
      </c>
      <c r="H25" s="20">
        <f>'TRE-PB'!$H$11</f>
        <v>455</v>
      </c>
      <c r="I25" s="20">
        <f>'TRE-PB'!$I$11</f>
        <v>744</v>
      </c>
      <c r="J25" s="21">
        <f t="shared" si="0"/>
        <v>1199</v>
      </c>
    </row>
    <row r="26" spans="2:10" ht="24.75" customHeight="1">
      <c r="B26" s="18" t="s">
        <v>50</v>
      </c>
      <c r="C26" s="19" t="s">
        <v>51</v>
      </c>
      <c r="D26" s="20">
        <f>'TRE-PR'!$D$11</f>
        <v>871</v>
      </c>
      <c r="E26" s="20">
        <f>'TRE-PR'!$E$11</f>
        <v>198</v>
      </c>
      <c r="F26" s="20">
        <f>'TRE-PR'!$F$11</f>
        <v>51</v>
      </c>
      <c r="G26" s="20">
        <f>'TRE-PR'!$G$11</f>
        <v>0</v>
      </c>
      <c r="H26" s="20">
        <f>'TRE-PR'!$H$11</f>
        <v>1008</v>
      </c>
      <c r="I26" s="20">
        <f>'TRE-PR'!$I$11</f>
        <v>1246</v>
      </c>
      <c r="J26" s="21">
        <f t="shared" si="0"/>
        <v>2254</v>
      </c>
    </row>
    <row r="27" spans="2:10" ht="24.75" customHeight="1">
      <c r="B27" s="18" t="s">
        <v>52</v>
      </c>
      <c r="C27" s="19" t="s">
        <v>53</v>
      </c>
      <c r="D27" s="20">
        <f>'TRE-PE'!$D$11</f>
        <v>851</v>
      </c>
      <c r="E27" s="20">
        <f>'TRE-PE'!$E$11</f>
        <v>161</v>
      </c>
      <c r="F27" s="20">
        <f>'TRE-PE'!$F$11</f>
        <v>20</v>
      </c>
      <c r="G27" s="20">
        <f>'TRE-PE'!$G$11</f>
        <v>0</v>
      </c>
      <c r="H27" s="20">
        <f>'TRE-PE'!$H$11</f>
        <v>885</v>
      </c>
      <c r="I27" s="20">
        <f>'TRE-PE'!$I$11</f>
        <v>1059</v>
      </c>
      <c r="J27" s="21">
        <f t="shared" si="0"/>
        <v>1944</v>
      </c>
    </row>
    <row r="28" spans="2:10" ht="24.75" customHeight="1">
      <c r="B28" s="18" t="s">
        <v>54</v>
      </c>
      <c r="C28" s="19" t="s">
        <v>55</v>
      </c>
      <c r="D28" s="20">
        <f>'TRE-PI'!$D$11</f>
        <v>479</v>
      </c>
      <c r="E28" s="20">
        <f>'TRE-PI'!$E$11</f>
        <v>103</v>
      </c>
      <c r="F28" s="20">
        <f>'TRE-PI'!$F$11</f>
        <v>10</v>
      </c>
      <c r="G28" s="20">
        <f>'TRE-PI'!$G$11</f>
        <v>0</v>
      </c>
      <c r="H28" s="20">
        <f>'TRE-PI'!$H$11</f>
        <v>499</v>
      </c>
      <c r="I28" s="20">
        <f>'TRE-PI'!$I$11</f>
        <v>883</v>
      </c>
      <c r="J28" s="21">
        <f t="shared" si="0"/>
        <v>1382</v>
      </c>
    </row>
    <row r="29" spans="2:10" ht="24.75" customHeight="1">
      <c r="B29" s="18" t="s">
        <v>56</v>
      </c>
      <c r="C29" s="19" t="s">
        <v>57</v>
      </c>
      <c r="D29" s="20">
        <f>'TRE-RJ'!$D$11</f>
        <v>1275</v>
      </c>
      <c r="E29" s="20">
        <f>'TRE-RJ'!$E$11</f>
        <v>223</v>
      </c>
      <c r="F29" s="20">
        <f>'TRE-RJ'!$F$11</f>
        <v>371</v>
      </c>
      <c r="G29" s="20">
        <f>'TRE-RJ'!$G$11</f>
        <v>0</v>
      </c>
      <c r="H29" s="20">
        <f>'TRE-RJ'!$H$11</f>
        <v>1674</v>
      </c>
      <c r="I29" s="20">
        <f>'TRE-RJ'!$I$11</f>
        <v>2212</v>
      </c>
      <c r="J29" s="21">
        <f t="shared" si="0"/>
        <v>3886</v>
      </c>
    </row>
    <row r="30" spans="2:10" ht="24.75" customHeight="1">
      <c r="B30" s="18" t="s">
        <v>58</v>
      </c>
      <c r="C30" s="19" t="s">
        <v>59</v>
      </c>
      <c r="D30" s="20">
        <f>'TRE-RN'!$D$11</f>
        <v>453</v>
      </c>
      <c r="E30" s="20">
        <f>'TRE-RN'!$E$11</f>
        <v>107</v>
      </c>
      <c r="F30" s="20">
        <f>'TRE-RN'!$F$11</f>
        <v>0</v>
      </c>
      <c r="G30" s="20">
        <f>'TRE-RN'!$G$11</f>
        <v>0</v>
      </c>
      <c r="H30" s="20">
        <f>'TRE-RN'!$H$11</f>
        <v>441</v>
      </c>
      <c r="I30" s="20">
        <f>'TRE-RN'!$I$11</f>
        <v>680</v>
      </c>
      <c r="J30" s="21">
        <f t="shared" si="0"/>
        <v>1121</v>
      </c>
    </row>
    <row r="31" spans="2:10" ht="24.75" customHeight="1">
      <c r="B31" s="18" t="s">
        <v>60</v>
      </c>
      <c r="C31" s="19" t="s">
        <v>61</v>
      </c>
      <c r="D31" s="20">
        <f>'TRE-RS'!$D$11</f>
        <v>804</v>
      </c>
      <c r="E31" s="20">
        <f>'TRE-RS'!$E$11</f>
        <v>139</v>
      </c>
      <c r="F31" s="20">
        <f>'TRE-RS'!$F$11</f>
        <v>15</v>
      </c>
      <c r="G31" s="20">
        <f>'TRE-RS'!$G$11</f>
        <v>0</v>
      </c>
      <c r="H31" s="20">
        <f>'TRE-RS'!$H$11</f>
        <v>917</v>
      </c>
      <c r="I31" s="20">
        <f>'TRE-RS'!$I$11</f>
        <v>969</v>
      </c>
      <c r="J31" s="21">
        <f t="shared" si="0"/>
        <v>1886</v>
      </c>
    </row>
    <row r="32" spans="2:10" ht="24.75" customHeight="1">
      <c r="B32" s="18" t="s">
        <v>62</v>
      </c>
      <c r="C32" s="19" t="s">
        <v>63</v>
      </c>
      <c r="D32" s="20">
        <f>'TRE-RO'!$D$11</f>
        <v>239</v>
      </c>
      <c r="E32" s="20">
        <f>'TRE-RO'!$E$11</f>
        <v>64</v>
      </c>
      <c r="F32" s="20">
        <f>'TRE-RO'!$F$11</f>
        <v>0</v>
      </c>
      <c r="G32" s="20">
        <f>'TRE-RO'!$G$11</f>
        <v>0</v>
      </c>
      <c r="H32" s="20">
        <f>'TRE-RO'!$H$11</f>
        <v>235</v>
      </c>
      <c r="I32" s="20">
        <f>'TRE-RO'!$I$11</f>
        <v>353</v>
      </c>
      <c r="J32" s="21">
        <f t="shared" si="0"/>
        <v>588</v>
      </c>
    </row>
    <row r="33" spans="2:10" ht="24.75" customHeight="1">
      <c r="B33" s="18" t="s">
        <v>64</v>
      </c>
      <c r="C33" s="19" t="s">
        <v>65</v>
      </c>
      <c r="D33" s="20">
        <f>'TRE-SC'!$D$11</f>
        <v>498</v>
      </c>
      <c r="E33" s="20">
        <f>'TRE-SC'!$E$11</f>
        <v>111</v>
      </c>
      <c r="F33" s="20">
        <f>'TRE-SC'!$F$11</f>
        <v>0</v>
      </c>
      <c r="G33" s="20">
        <f>'TRE-SC'!$G$11</f>
        <v>0</v>
      </c>
      <c r="H33" s="20">
        <f>'TRE-SC'!$H$11</f>
        <v>647</v>
      </c>
      <c r="I33" s="20">
        <f>'TRE-SC'!$I$11</f>
        <v>882</v>
      </c>
      <c r="J33" s="21">
        <f t="shared" si="0"/>
        <v>1529</v>
      </c>
    </row>
    <row r="34" spans="2:10" ht="24.75" customHeight="1">
      <c r="B34" s="18" t="s">
        <v>66</v>
      </c>
      <c r="C34" s="19" t="s">
        <v>67</v>
      </c>
      <c r="D34" s="20">
        <f>'TRE-SP'!$D$11</f>
        <v>2103</v>
      </c>
      <c r="E34" s="20">
        <f>'TRE-SP'!$E$11</f>
        <v>351</v>
      </c>
      <c r="F34" s="20">
        <f>'TRE-SP'!$F$11</f>
        <v>218</v>
      </c>
      <c r="G34" s="20">
        <f>'TRE-SP'!$G$11</f>
        <v>0</v>
      </c>
      <c r="H34" s="20">
        <f>'TRE-SP'!$H$11</f>
        <v>2852</v>
      </c>
      <c r="I34" s="20">
        <f>'TRE-SP'!$I$11</f>
        <v>3194</v>
      </c>
      <c r="J34" s="21">
        <f t="shared" si="0"/>
        <v>6046</v>
      </c>
    </row>
    <row r="35" spans="2:10" ht="24.75" customHeight="1">
      <c r="B35" s="18" t="s">
        <v>68</v>
      </c>
      <c r="C35" s="19" t="s">
        <v>69</v>
      </c>
      <c r="D35" s="20">
        <f>'TRE-SE'!$D$11</f>
        <v>261</v>
      </c>
      <c r="E35" s="20">
        <f>'TRE-SE'!$E$11</f>
        <v>43</v>
      </c>
      <c r="F35" s="20">
        <f>'TRE-SE'!$F$11</f>
        <v>16</v>
      </c>
      <c r="G35" s="20">
        <f>'TRE-SE'!$G$11</f>
        <v>0</v>
      </c>
      <c r="H35" s="20">
        <f>'TRE-SE'!$H$11</f>
        <v>268</v>
      </c>
      <c r="I35" s="20">
        <f>'TRE-SE'!$I$11</f>
        <v>368</v>
      </c>
      <c r="J35" s="21">
        <f t="shared" si="0"/>
        <v>636</v>
      </c>
    </row>
    <row r="36" spans="2:10" ht="24.75" customHeight="1">
      <c r="B36" s="18" t="s">
        <v>70</v>
      </c>
      <c r="C36" s="19" t="s">
        <v>71</v>
      </c>
      <c r="D36" s="20">
        <f>'TRE-TO'!$D$11</f>
        <v>244</v>
      </c>
      <c r="E36" s="20">
        <f>'TRE-TO'!$E$11</f>
        <v>55</v>
      </c>
      <c r="F36" s="20">
        <f>'TRE-TO'!$F$11</f>
        <v>0</v>
      </c>
      <c r="G36" s="20">
        <f>'TRE-TO'!$G$11</f>
        <v>0</v>
      </c>
      <c r="H36" s="20">
        <f>'TRE-TO'!$H$11</f>
        <v>248</v>
      </c>
      <c r="I36" s="20">
        <f>'TRE-TO'!$I$11</f>
        <v>406</v>
      </c>
      <c r="J36" s="21">
        <f t="shared" si="0"/>
        <v>654</v>
      </c>
    </row>
    <row r="37" spans="2:10" ht="24.75" customHeight="1">
      <c r="B37" s="18" t="s">
        <v>72</v>
      </c>
      <c r="C37" s="19" t="s">
        <v>73</v>
      </c>
      <c r="D37" s="20">
        <f>'TRE-RR'!$D$11</f>
        <v>124</v>
      </c>
      <c r="E37" s="20">
        <f>'TRE-RR'!$E$11</f>
        <v>30</v>
      </c>
      <c r="F37" s="20">
        <f>'TRE-RR'!$F$11</f>
        <v>0</v>
      </c>
      <c r="G37" s="20">
        <f>'TRE-RR'!$G$11</f>
        <v>0</v>
      </c>
      <c r="H37" s="20">
        <f>'TRE-RR'!$H$11</f>
        <v>154</v>
      </c>
      <c r="I37" s="20">
        <f>'TRE-RR'!$I$11</f>
        <v>347</v>
      </c>
      <c r="J37" s="21">
        <f t="shared" si="0"/>
        <v>501</v>
      </c>
    </row>
    <row r="38" spans="2:10" ht="24.75" customHeight="1">
      <c r="B38" s="23" t="s">
        <v>74</v>
      </c>
      <c r="C38" s="24" t="s">
        <v>75</v>
      </c>
      <c r="D38" s="25">
        <f>'TRE-AP'!$D$11</f>
        <v>143</v>
      </c>
      <c r="E38" s="25">
        <f>'TRE-AP'!$E$11</f>
        <v>27</v>
      </c>
      <c r="F38" s="25">
        <f>'TRE-AP'!$F$11</f>
        <v>0</v>
      </c>
      <c r="G38" s="25">
        <f>'TRE-AP'!$G$11</f>
        <v>0</v>
      </c>
      <c r="H38" s="25">
        <f>'TRE-AP'!$H$11</f>
        <v>138</v>
      </c>
      <c r="I38" s="25">
        <f>'TRE-AP'!$I$11</f>
        <v>339</v>
      </c>
      <c r="J38" s="26">
        <f t="shared" si="0"/>
        <v>477</v>
      </c>
    </row>
    <row r="39" spans="2:10" ht="24.75" customHeight="1">
      <c r="B39" s="320" t="s">
        <v>19</v>
      </c>
      <c r="C39" s="321"/>
      <c r="D39" s="27">
        <f t="shared" ref="D39:J39" si="1">SUM(D11:D38)</f>
        <v>16863</v>
      </c>
      <c r="E39" s="27">
        <f t="shared" si="1"/>
        <v>3439</v>
      </c>
      <c r="F39" s="27">
        <f t="shared" si="1"/>
        <v>992</v>
      </c>
      <c r="G39" s="27">
        <f t="shared" si="1"/>
        <v>0</v>
      </c>
      <c r="H39" s="27">
        <f t="shared" si="1"/>
        <v>18972</v>
      </c>
      <c r="I39" s="27">
        <f t="shared" si="1"/>
        <v>25987</v>
      </c>
      <c r="J39" s="28">
        <f t="shared" si="1"/>
        <v>44959</v>
      </c>
    </row>
    <row r="40" spans="2:10" ht="15" customHeight="1">
      <c r="B40" s="319"/>
      <c r="C40" s="319"/>
      <c r="D40" s="319"/>
      <c r="E40" s="319"/>
      <c r="F40" s="319"/>
      <c r="G40" s="319"/>
      <c r="H40" s="319"/>
      <c r="I40" s="319"/>
      <c r="J40" s="319"/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30</v>
      </c>
      <c r="C11" s="87" t="s">
        <v>31</v>
      </c>
      <c r="D11" s="88">
        <v>718</v>
      </c>
      <c r="E11" s="88">
        <v>125</v>
      </c>
      <c r="F11" s="88">
        <v>13</v>
      </c>
      <c r="G11" s="89">
        <v>0</v>
      </c>
      <c r="H11" s="88">
        <v>710</v>
      </c>
      <c r="I11" s="88">
        <v>772</v>
      </c>
      <c r="J11" s="90">
        <f>H11+I11</f>
        <v>1482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718</v>
      </c>
      <c r="E12" s="91">
        <f t="shared" si="0"/>
        <v>125</v>
      </c>
      <c r="F12" s="91">
        <f t="shared" si="0"/>
        <v>13</v>
      </c>
      <c r="G12" s="91">
        <f t="shared" si="0"/>
        <v>0</v>
      </c>
      <c r="H12" s="91">
        <f t="shared" si="0"/>
        <v>710</v>
      </c>
      <c r="I12" s="91">
        <f t="shared" si="0"/>
        <v>772</v>
      </c>
      <c r="J12" s="92">
        <f t="shared" si="0"/>
        <v>1482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'UO_MEDIA_BEN-AT'!$E$17</f>
        <v>34.57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32</v>
      </c>
      <c r="C11" s="87" t="s">
        <v>33</v>
      </c>
      <c r="D11" s="88">
        <v>305</v>
      </c>
      <c r="E11" s="88">
        <v>70</v>
      </c>
      <c r="F11" s="88">
        <v>7</v>
      </c>
      <c r="G11" s="89">
        <v>0</v>
      </c>
      <c r="H11" s="88">
        <v>238</v>
      </c>
      <c r="I11" s="88">
        <v>362</v>
      </c>
      <c r="J11" s="90">
        <f>H11+I11</f>
        <v>600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305</v>
      </c>
      <c r="E12" s="91">
        <f t="shared" si="0"/>
        <v>70</v>
      </c>
      <c r="F12" s="91">
        <f t="shared" si="0"/>
        <v>7</v>
      </c>
      <c r="G12" s="91">
        <f t="shared" si="0"/>
        <v>0</v>
      </c>
      <c r="H12" s="91">
        <f t="shared" si="0"/>
        <v>238</v>
      </c>
      <c r="I12" s="91">
        <f t="shared" si="0"/>
        <v>362</v>
      </c>
      <c r="J12" s="92">
        <f t="shared" si="0"/>
        <v>600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'UO_MEDIA_BEN-AT'!$E$18</f>
        <v>88.31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34</v>
      </c>
      <c r="C11" s="87" t="s">
        <v>35</v>
      </c>
      <c r="D11" s="88">
        <v>334</v>
      </c>
      <c r="E11" s="88">
        <v>79</v>
      </c>
      <c r="F11" s="88">
        <v>2</v>
      </c>
      <c r="G11" s="89">
        <v>0</v>
      </c>
      <c r="H11" s="88">
        <v>367</v>
      </c>
      <c r="I11" s="88">
        <v>349</v>
      </c>
      <c r="J11" s="90">
        <f>H11+I11</f>
        <v>716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334</v>
      </c>
      <c r="E12" s="91">
        <f t="shared" si="0"/>
        <v>79</v>
      </c>
      <c r="F12" s="91">
        <f t="shared" si="0"/>
        <v>2</v>
      </c>
      <c r="G12" s="91">
        <f t="shared" si="0"/>
        <v>0</v>
      </c>
      <c r="H12" s="91">
        <f t="shared" si="0"/>
        <v>367</v>
      </c>
      <c r="I12" s="91">
        <f t="shared" si="0"/>
        <v>349</v>
      </c>
      <c r="J12" s="92">
        <f t="shared" si="0"/>
        <v>716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'UO_MEDIA_BEN-AT'!$E$19</f>
        <v>43.15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36</v>
      </c>
      <c r="C11" s="87" t="s">
        <v>37</v>
      </c>
      <c r="D11" s="88">
        <v>529</v>
      </c>
      <c r="E11" s="88">
        <v>125</v>
      </c>
      <c r="F11" s="88">
        <v>14</v>
      </c>
      <c r="G11" s="89">
        <v>0</v>
      </c>
      <c r="H11" s="88">
        <v>569</v>
      </c>
      <c r="I11" s="88">
        <v>906</v>
      </c>
      <c r="J11" s="90">
        <f>H11+I11</f>
        <v>1475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529</v>
      </c>
      <c r="E12" s="91">
        <f t="shared" si="0"/>
        <v>125</v>
      </c>
      <c r="F12" s="91">
        <f t="shared" si="0"/>
        <v>14</v>
      </c>
      <c r="G12" s="91">
        <f t="shared" si="0"/>
        <v>0</v>
      </c>
      <c r="H12" s="91">
        <f t="shared" si="0"/>
        <v>569</v>
      </c>
      <c r="I12" s="91">
        <f t="shared" si="0"/>
        <v>906</v>
      </c>
      <c r="J12" s="92">
        <f t="shared" si="0"/>
        <v>1475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'UO_MEDIA_BEN-AT'!$E$20</f>
        <v>105.18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38</v>
      </c>
      <c r="C11" s="87" t="s">
        <v>39</v>
      </c>
      <c r="D11" s="88">
        <v>556</v>
      </c>
      <c r="E11" s="88">
        <v>150</v>
      </c>
      <c r="F11" s="88">
        <v>4</v>
      </c>
      <c r="G11" s="89">
        <v>0</v>
      </c>
      <c r="H11" s="88">
        <v>461</v>
      </c>
      <c r="I11" s="88">
        <v>689</v>
      </c>
      <c r="J11" s="90">
        <f>H11+I11</f>
        <v>1150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556</v>
      </c>
      <c r="E12" s="91">
        <f t="shared" si="0"/>
        <v>150</v>
      </c>
      <c r="F12" s="91">
        <f t="shared" si="0"/>
        <v>4</v>
      </c>
      <c r="G12" s="91">
        <f t="shared" si="0"/>
        <v>0</v>
      </c>
      <c r="H12" s="91">
        <f t="shared" si="0"/>
        <v>461</v>
      </c>
      <c r="I12" s="91">
        <f t="shared" si="0"/>
        <v>689</v>
      </c>
      <c r="J12" s="92">
        <f t="shared" si="0"/>
        <v>1150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'UO_MEDIA_BEN-AT'!$E$21</f>
        <v>342.76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40</v>
      </c>
      <c r="C11" s="87" t="s">
        <v>41</v>
      </c>
      <c r="D11" s="88">
        <v>316</v>
      </c>
      <c r="E11" s="88">
        <v>70</v>
      </c>
      <c r="F11" s="88">
        <v>0</v>
      </c>
      <c r="G11" s="89">
        <v>0</v>
      </c>
      <c r="H11" s="88">
        <v>338</v>
      </c>
      <c r="I11" s="88">
        <v>556</v>
      </c>
      <c r="J11" s="90">
        <f>H11+I11</f>
        <v>894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316</v>
      </c>
      <c r="E12" s="91">
        <f t="shared" si="0"/>
        <v>70</v>
      </c>
      <c r="F12" s="91">
        <f t="shared" si="0"/>
        <v>0</v>
      </c>
      <c r="G12" s="91">
        <f t="shared" si="0"/>
        <v>0</v>
      </c>
      <c r="H12" s="91">
        <f t="shared" si="0"/>
        <v>338</v>
      </c>
      <c r="I12" s="91">
        <f t="shared" si="0"/>
        <v>556</v>
      </c>
      <c r="J12" s="92">
        <f t="shared" si="0"/>
        <v>894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'UO_MEDIA_BEN-AT'!$E$22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42</v>
      </c>
      <c r="C11" s="87" t="s">
        <v>43</v>
      </c>
      <c r="D11" s="88">
        <v>316</v>
      </c>
      <c r="E11" s="88">
        <v>68</v>
      </c>
      <c r="F11" s="88">
        <v>0</v>
      </c>
      <c r="G11" s="89">
        <v>0</v>
      </c>
      <c r="H11" s="88">
        <v>342</v>
      </c>
      <c r="I11" s="88">
        <v>467</v>
      </c>
      <c r="J11" s="90">
        <f>H11+I11</f>
        <v>809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316</v>
      </c>
      <c r="E12" s="91">
        <f t="shared" si="0"/>
        <v>68</v>
      </c>
      <c r="F12" s="91">
        <f t="shared" si="0"/>
        <v>0</v>
      </c>
      <c r="G12" s="91">
        <f t="shared" si="0"/>
        <v>0</v>
      </c>
      <c r="H12" s="91">
        <f t="shared" si="0"/>
        <v>342</v>
      </c>
      <c r="I12" s="91">
        <f t="shared" si="0"/>
        <v>467</v>
      </c>
      <c r="J12" s="92">
        <f t="shared" si="0"/>
        <v>809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'UO_MEDIA_BEN-AT'!$E$23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44</v>
      </c>
      <c r="C11" s="87" t="s">
        <v>45</v>
      </c>
      <c r="D11" s="88">
        <v>1755</v>
      </c>
      <c r="E11" s="88">
        <v>389</v>
      </c>
      <c r="F11" s="88">
        <v>128</v>
      </c>
      <c r="G11" s="89">
        <v>0</v>
      </c>
      <c r="H11" s="88">
        <v>2058</v>
      </c>
      <c r="I11" s="88">
        <v>2873</v>
      </c>
      <c r="J11" s="90">
        <f>H11+I11</f>
        <v>4931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1755</v>
      </c>
      <c r="E12" s="91">
        <f t="shared" si="0"/>
        <v>389</v>
      </c>
      <c r="F12" s="91">
        <f t="shared" si="0"/>
        <v>128</v>
      </c>
      <c r="G12" s="91">
        <f t="shared" si="0"/>
        <v>0</v>
      </c>
      <c r="H12" s="91">
        <f t="shared" si="0"/>
        <v>2058</v>
      </c>
      <c r="I12" s="91">
        <f t="shared" si="0"/>
        <v>2873</v>
      </c>
      <c r="J12" s="92">
        <f t="shared" si="0"/>
        <v>4931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'UO_MEDIA_BEN-AT'!$E$24</f>
        <v>102.42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46</v>
      </c>
      <c r="C11" s="87" t="s">
        <v>47</v>
      </c>
      <c r="D11" s="88">
        <v>565</v>
      </c>
      <c r="E11" s="88">
        <v>130</v>
      </c>
      <c r="F11" s="88">
        <v>7</v>
      </c>
      <c r="G11" s="89">
        <v>0</v>
      </c>
      <c r="H11" s="88">
        <v>550</v>
      </c>
      <c r="I11" s="88">
        <v>1042</v>
      </c>
      <c r="J11" s="90">
        <f>H11+I11</f>
        <v>1592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565</v>
      </c>
      <c r="E12" s="91">
        <f t="shared" si="0"/>
        <v>130</v>
      </c>
      <c r="F12" s="91">
        <f t="shared" si="0"/>
        <v>7</v>
      </c>
      <c r="G12" s="91">
        <f t="shared" si="0"/>
        <v>0</v>
      </c>
      <c r="H12" s="91">
        <f t="shared" si="0"/>
        <v>550</v>
      </c>
      <c r="I12" s="91">
        <f t="shared" si="0"/>
        <v>1042</v>
      </c>
      <c r="J12" s="92">
        <f t="shared" si="0"/>
        <v>1592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'UO_MEDIA_BEN-AT'!$E$25</f>
        <v>98.52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48</v>
      </c>
      <c r="C11" s="87" t="s">
        <v>49</v>
      </c>
      <c r="D11" s="88">
        <v>447</v>
      </c>
      <c r="E11" s="88">
        <v>76</v>
      </c>
      <c r="F11" s="88">
        <v>1</v>
      </c>
      <c r="G11" s="89">
        <v>0</v>
      </c>
      <c r="H11" s="88">
        <v>455</v>
      </c>
      <c r="I11" s="88">
        <v>744</v>
      </c>
      <c r="J11" s="90">
        <f>H11+I11</f>
        <v>1199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447</v>
      </c>
      <c r="E12" s="91">
        <f t="shared" si="0"/>
        <v>76</v>
      </c>
      <c r="F12" s="91">
        <f t="shared" si="0"/>
        <v>1</v>
      </c>
      <c r="G12" s="91">
        <f t="shared" si="0"/>
        <v>0</v>
      </c>
      <c r="H12" s="91">
        <f t="shared" si="0"/>
        <v>455</v>
      </c>
      <c r="I12" s="91">
        <f t="shared" si="0"/>
        <v>744</v>
      </c>
      <c r="J12" s="92">
        <f t="shared" si="0"/>
        <v>1199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'UO_MEDIA_BEN-AT'!$E$26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tabSelected="1" workbookViewId="0">
      <selection activeCell="D21" sqref="D21"/>
    </sheetView>
  </sheetViews>
  <sheetFormatPr defaultRowHeight="12"/>
  <cols>
    <col min="1" max="2" width="20.7109375" style="29" customWidth="1"/>
    <col min="3" max="5" width="50.7109375" style="29" customWidth="1"/>
    <col min="6" max="6" width="40.7109375" style="29" customWidth="1"/>
    <col min="7" max="7" width="50.7109375" style="29" customWidth="1"/>
    <col min="8" max="16384" width="9.140625" style="29"/>
  </cols>
  <sheetData>
    <row r="1" spans="1:7" s="4" customFormat="1" ht="39.75" customHeight="1">
      <c r="A1" s="348" t="s">
        <v>0</v>
      </c>
      <c r="B1" s="348"/>
      <c r="C1" s="6"/>
      <c r="D1" s="6"/>
    </row>
    <row r="2" spans="1:7" s="4" customFormat="1" ht="30" customHeight="1">
      <c r="A2" s="348" t="s">
        <v>1</v>
      </c>
      <c r="B2" s="348"/>
      <c r="C2" s="7" t="s">
        <v>2</v>
      </c>
      <c r="D2" s="6"/>
    </row>
    <row r="3" spans="1:7" s="4" customFormat="1" ht="30" customHeight="1">
      <c r="A3" s="348" t="s">
        <v>3</v>
      </c>
      <c r="B3" s="348"/>
      <c r="C3" s="7" t="s">
        <v>4</v>
      </c>
      <c r="D3" s="6"/>
    </row>
    <row r="4" spans="1:7" s="4" customFormat="1" ht="30" customHeight="1">
      <c r="A4" s="348" t="s">
        <v>5</v>
      </c>
      <c r="B4" s="348"/>
      <c r="C4" s="8" t="str">
        <f>JE!C4</f>
        <v>AGOSTO</v>
      </c>
      <c r="D4" s="8">
        <f>JE!D4</f>
        <v>2021</v>
      </c>
    </row>
    <row r="5" spans="1:7" s="1" customFormat="1" ht="39.75" customHeight="1">
      <c r="A5" s="349" t="s">
        <v>6</v>
      </c>
      <c r="B5" s="349"/>
      <c r="C5" s="349"/>
      <c r="D5" s="349"/>
      <c r="E5" s="349"/>
      <c r="F5" s="349"/>
      <c r="G5" s="349"/>
    </row>
    <row r="6" spans="1:7" ht="9.75" customHeight="1">
      <c r="A6" s="30"/>
    </row>
    <row r="7" spans="1:7" s="1" customFormat="1" ht="19.5" customHeight="1">
      <c r="A7" s="347" t="s">
        <v>76</v>
      </c>
      <c r="B7" s="347"/>
      <c r="C7" s="347"/>
      <c r="D7" s="347"/>
      <c r="E7" s="347"/>
      <c r="F7" s="347"/>
      <c r="G7" s="347"/>
    </row>
    <row r="8" spans="1:7" ht="9.75" customHeight="1">
      <c r="A8" s="30"/>
    </row>
    <row r="9" spans="1:7" s="31" customFormat="1" ht="39.75" customHeight="1">
      <c r="A9" s="334" t="s">
        <v>8</v>
      </c>
      <c r="B9" s="335"/>
      <c r="C9" s="336" t="s">
        <v>77</v>
      </c>
      <c r="D9" s="336"/>
      <c r="E9" s="336"/>
      <c r="F9" s="336"/>
      <c r="G9" s="337"/>
    </row>
    <row r="10" spans="1:7" s="31" customFormat="1" ht="24.75" customHeight="1">
      <c r="A10" s="338" t="s">
        <v>10</v>
      </c>
      <c r="B10" s="340" t="s">
        <v>11</v>
      </c>
      <c r="C10" s="336" t="s">
        <v>78</v>
      </c>
      <c r="D10" s="336" t="s">
        <v>79</v>
      </c>
      <c r="E10" s="336" t="s">
        <v>80</v>
      </c>
      <c r="F10" s="336" t="s">
        <v>81</v>
      </c>
      <c r="G10" s="342" t="s">
        <v>16</v>
      </c>
    </row>
    <row r="11" spans="1:7" s="31" customFormat="1" ht="24.75" customHeight="1">
      <c r="A11" s="339"/>
      <c r="B11" s="341"/>
      <c r="C11" s="336"/>
      <c r="D11" s="336"/>
      <c r="E11" s="336"/>
      <c r="F11" s="336"/>
      <c r="G11" s="343"/>
    </row>
    <row r="12" spans="1:7" s="31" customFormat="1" ht="24.75" customHeight="1">
      <c r="A12" s="32" t="s">
        <v>20</v>
      </c>
      <c r="B12" s="33" t="s">
        <v>21</v>
      </c>
      <c r="C12" s="34">
        <f>TSE!$D$16</f>
        <v>910.08</v>
      </c>
      <c r="D12" s="34">
        <f>TSE!$D$17</f>
        <v>719.62</v>
      </c>
      <c r="E12" s="34">
        <f>'UO_MEDIA_BEN-AT'!E12</f>
        <v>0</v>
      </c>
      <c r="F12" s="34">
        <v>0</v>
      </c>
      <c r="G12" s="35">
        <f>TSE!$D$20</f>
        <v>441.88</v>
      </c>
    </row>
    <row r="13" spans="1:7" s="31" customFormat="1" ht="24.75" customHeight="1">
      <c r="A13" s="36" t="s">
        <v>22</v>
      </c>
      <c r="B13" s="37" t="s">
        <v>23</v>
      </c>
      <c r="C13" s="38">
        <f>'TRE-AC'!$D$16</f>
        <v>910.08</v>
      </c>
      <c r="D13" s="38">
        <f>'TRE-AC'!$D$17</f>
        <v>719.62</v>
      </c>
      <c r="E13" s="38">
        <f>'UO_MEDIA_BEN-AT'!E13</f>
        <v>0</v>
      </c>
      <c r="F13" s="38">
        <v>0</v>
      </c>
      <c r="G13" s="39">
        <f>'TRE-AC'!$D$20</f>
        <v>249.4</v>
      </c>
    </row>
    <row r="14" spans="1:7" s="31" customFormat="1" ht="24.75" customHeight="1">
      <c r="A14" s="36" t="s">
        <v>24</v>
      </c>
      <c r="B14" s="37" t="s">
        <v>25</v>
      </c>
      <c r="C14" s="38">
        <f>'TRE-AL'!$D$16</f>
        <v>910.08</v>
      </c>
      <c r="D14" s="38">
        <f>'TRE-AL'!$D$17</f>
        <v>719.62</v>
      </c>
      <c r="E14" s="38">
        <f>'UO_MEDIA_BEN-AT'!E14</f>
        <v>24.93</v>
      </c>
      <c r="F14" s="38">
        <v>0</v>
      </c>
      <c r="G14" s="39">
        <f>'TRE-AL'!$D$20</f>
        <v>249.4</v>
      </c>
    </row>
    <row r="15" spans="1:7" s="31" customFormat="1" ht="24.75" customHeight="1">
      <c r="A15" s="36" t="s">
        <v>26</v>
      </c>
      <c r="B15" s="37" t="s">
        <v>27</v>
      </c>
      <c r="C15" s="38">
        <f>'TRE-AM'!$D$16</f>
        <v>910.08</v>
      </c>
      <c r="D15" s="38">
        <f>'TRE-AM'!$D$17</f>
        <v>719.62</v>
      </c>
      <c r="E15" s="38">
        <f>'UO_MEDIA_BEN-AT'!E15</f>
        <v>0</v>
      </c>
      <c r="F15" s="38">
        <v>0</v>
      </c>
      <c r="G15" s="39">
        <f>'TRE-AM'!$D$20</f>
        <v>249.4</v>
      </c>
    </row>
    <row r="16" spans="1:7" s="31" customFormat="1" ht="24.75" customHeight="1">
      <c r="A16" s="36" t="s">
        <v>28</v>
      </c>
      <c r="B16" s="37" t="s">
        <v>29</v>
      </c>
      <c r="C16" s="38">
        <f>'TRE-BA'!$D$16</f>
        <v>910.08</v>
      </c>
      <c r="D16" s="38">
        <f>'TRE-BA'!$D$17</f>
        <v>719.62</v>
      </c>
      <c r="E16" s="38">
        <f>'UO_MEDIA_BEN-AT'!E16</f>
        <v>318.45999999999998</v>
      </c>
      <c r="F16" s="38">
        <v>0</v>
      </c>
      <c r="G16" s="39">
        <f>'TRE-BA'!$D$20</f>
        <v>249.4</v>
      </c>
    </row>
    <row r="17" spans="1:7" s="31" customFormat="1" ht="24.75" customHeight="1">
      <c r="A17" s="36" t="s">
        <v>30</v>
      </c>
      <c r="B17" s="37" t="s">
        <v>31</v>
      </c>
      <c r="C17" s="38">
        <f>'TRE-CE'!$D$16</f>
        <v>910.08</v>
      </c>
      <c r="D17" s="38">
        <f>'TRE-CE'!$D$17</f>
        <v>719.62</v>
      </c>
      <c r="E17" s="38">
        <f>'UO_MEDIA_BEN-AT'!E17</f>
        <v>34.57</v>
      </c>
      <c r="F17" s="38">
        <v>0</v>
      </c>
      <c r="G17" s="39">
        <f>'TRE-CE'!$D$20</f>
        <v>249.4</v>
      </c>
    </row>
    <row r="18" spans="1:7" s="31" customFormat="1" ht="24.75" customHeight="1">
      <c r="A18" s="36" t="s">
        <v>32</v>
      </c>
      <c r="B18" s="37" t="s">
        <v>33</v>
      </c>
      <c r="C18" s="38">
        <f>'TRE-DF'!$D$16</f>
        <v>910.08</v>
      </c>
      <c r="D18" s="38">
        <f>'TRE-DF'!$D$17</f>
        <v>719.62</v>
      </c>
      <c r="E18" s="38">
        <f>'UO_MEDIA_BEN-AT'!E18</f>
        <v>88.31</v>
      </c>
      <c r="F18" s="38">
        <v>0</v>
      </c>
      <c r="G18" s="39">
        <f>'TRE-DF'!$D$20</f>
        <v>249.4</v>
      </c>
    </row>
    <row r="19" spans="1:7" s="31" customFormat="1" ht="24.75" customHeight="1">
      <c r="A19" s="36" t="s">
        <v>34</v>
      </c>
      <c r="B19" s="37" t="s">
        <v>35</v>
      </c>
      <c r="C19" s="38">
        <f>'TRE-ES'!$D$16</f>
        <v>910.08</v>
      </c>
      <c r="D19" s="38">
        <f>'TRE-ES'!$D$17</f>
        <v>719.62</v>
      </c>
      <c r="E19" s="38">
        <f>'UO_MEDIA_BEN-AT'!E19</f>
        <v>43.15</v>
      </c>
      <c r="F19" s="38">
        <v>0</v>
      </c>
      <c r="G19" s="39">
        <f>'TRE-ES'!$D$20</f>
        <v>249.4</v>
      </c>
    </row>
    <row r="20" spans="1:7" s="31" customFormat="1" ht="24.75" customHeight="1">
      <c r="A20" s="36" t="s">
        <v>36</v>
      </c>
      <c r="B20" s="37" t="s">
        <v>37</v>
      </c>
      <c r="C20" s="38">
        <f>'TRE-GO'!$D$16</f>
        <v>910.08</v>
      </c>
      <c r="D20" s="38">
        <f>'TRE-GO'!$D$17</f>
        <v>719.62</v>
      </c>
      <c r="E20" s="38">
        <f>'UO_MEDIA_BEN-AT'!E20</f>
        <v>105.18</v>
      </c>
      <c r="F20" s="38">
        <v>0</v>
      </c>
      <c r="G20" s="39">
        <f>'TRE-GO'!$D$20</f>
        <v>249.4</v>
      </c>
    </row>
    <row r="21" spans="1:7" s="31" customFormat="1" ht="24.75" customHeight="1">
      <c r="A21" s="36" t="s">
        <v>38</v>
      </c>
      <c r="B21" s="37" t="s">
        <v>39</v>
      </c>
      <c r="C21" s="38">
        <f>'TRE-MA'!$D$16</f>
        <v>910.08</v>
      </c>
      <c r="D21" s="38">
        <f>'TRE-MA'!$D$17</f>
        <v>719.62</v>
      </c>
      <c r="E21" s="38">
        <f>'UO_MEDIA_BEN-AT'!E21</f>
        <v>342.76</v>
      </c>
      <c r="F21" s="38">
        <v>0</v>
      </c>
      <c r="G21" s="39">
        <f>'TRE-MA'!$D$20</f>
        <v>249.4</v>
      </c>
    </row>
    <row r="22" spans="1:7" s="31" customFormat="1" ht="24.75" customHeight="1">
      <c r="A22" s="36" t="s">
        <v>40</v>
      </c>
      <c r="B22" s="37" t="s">
        <v>41</v>
      </c>
      <c r="C22" s="38">
        <f>'TRE-MT'!$D$16</f>
        <v>910.08</v>
      </c>
      <c r="D22" s="38">
        <f>'TRE-MT'!$D$17</f>
        <v>719.62</v>
      </c>
      <c r="E22" s="38">
        <f>'UO_MEDIA_BEN-AT'!E22</f>
        <v>0</v>
      </c>
      <c r="F22" s="38">
        <v>0</v>
      </c>
      <c r="G22" s="39">
        <f>'TRE-MT'!$D$20</f>
        <v>249.4</v>
      </c>
    </row>
    <row r="23" spans="1:7" s="31" customFormat="1" ht="24.75" customHeight="1">
      <c r="A23" s="36" t="s">
        <v>42</v>
      </c>
      <c r="B23" s="37" t="s">
        <v>43</v>
      </c>
      <c r="C23" s="38">
        <f>'TRE-MS'!$D$16</f>
        <v>910.08</v>
      </c>
      <c r="D23" s="38">
        <f>'TRE-MS'!$D$17</f>
        <v>719.62</v>
      </c>
      <c r="E23" s="38">
        <f>'UO_MEDIA_BEN-AT'!E23</f>
        <v>0</v>
      </c>
      <c r="F23" s="38">
        <v>0</v>
      </c>
      <c r="G23" s="39">
        <f>'TRE-MS'!$D$20</f>
        <v>249.4</v>
      </c>
    </row>
    <row r="24" spans="1:7" s="31" customFormat="1" ht="24.75" customHeight="1">
      <c r="A24" s="36" t="s">
        <v>44</v>
      </c>
      <c r="B24" s="37" t="s">
        <v>45</v>
      </c>
      <c r="C24" s="38">
        <f>'TRE-MG'!$D$16</f>
        <v>910.08</v>
      </c>
      <c r="D24" s="38">
        <f>'TRE-MG'!$D$17</f>
        <v>719.62</v>
      </c>
      <c r="E24" s="38">
        <f>'UO_MEDIA_BEN-AT'!E24</f>
        <v>102.42</v>
      </c>
      <c r="F24" s="38">
        <v>0</v>
      </c>
      <c r="G24" s="39">
        <f>'TRE-MG'!$D$20</f>
        <v>249.4</v>
      </c>
    </row>
    <row r="25" spans="1:7" s="31" customFormat="1" ht="24.75" customHeight="1">
      <c r="A25" s="36" t="s">
        <v>46</v>
      </c>
      <c r="B25" s="37" t="s">
        <v>47</v>
      </c>
      <c r="C25" s="38">
        <f>'TRE-PA'!$D$16</f>
        <v>910.08</v>
      </c>
      <c r="D25" s="38">
        <f>'TRE-PA'!$D$17</f>
        <v>719.62</v>
      </c>
      <c r="E25" s="38">
        <f>'UO_MEDIA_BEN-AT'!E25</f>
        <v>98.52</v>
      </c>
      <c r="F25" s="38">
        <v>0</v>
      </c>
      <c r="G25" s="39">
        <f>'TRE-PA'!$D$20</f>
        <v>249.4</v>
      </c>
    </row>
    <row r="26" spans="1:7" s="31" customFormat="1" ht="24.75" customHeight="1">
      <c r="A26" s="36" t="s">
        <v>48</v>
      </c>
      <c r="B26" s="37" t="s">
        <v>49</v>
      </c>
      <c r="C26" s="38">
        <f>'TRE-PB'!$D$16</f>
        <v>910.08</v>
      </c>
      <c r="D26" s="38">
        <f>'TRE-PB'!$D$17</f>
        <v>719.62</v>
      </c>
      <c r="E26" s="38">
        <f>'UO_MEDIA_BEN-AT'!E26</f>
        <v>0</v>
      </c>
      <c r="F26" s="38">
        <v>0</v>
      </c>
      <c r="G26" s="39">
        <f>'TRE-PB'!$D$20</f>
        <v>249.4</v>
      </c>
    </row>
    <row r="27" spans="1:7" s="31" customFormat="1" ht="24.75" customHeight="1">
      <c r="A27" s="36" t="s">
        <v>50</v>
      </c>
      <c r="B27" s="37" t="s">
        <v>51</v>
      </c>
      <c r="C27" s="38">
        <f>'TRE-PR'!$D$16</f>
        <v>910.08</v>
      </c>
      <c r="D27" s="38">
        <f>'TRE-PR'!$D$17</f>
        <v>719.62</v>
      </c>
      <c r="E27" s="38">
        <f>'UO_MEDIA_BEN-AT'!E27</f>
        <v>185.45</v>
      </c>
      <c r="F27" s="38">
        <v>0</v>
      </c>
      <c r="G27" s="39">
        <f>'TRE-PR'!$D$20</f>
        <v>249.4</v>
      </c>
    </row>
    <row r="28" spans="1:7" s="31" customFormat="1" ht="24.75" customHeight="1">
      <c r="A28" s="36" t="s">
        <v>52</v>
      </c>
      <c r="B28" s="37" t="s">
        <v>53</v>
      </c>
      <c r="C28" s="38">
        <f>'TRE-PE'!$D$16</f>
        <v>910.08</v>
      </c>
      <c r="D28" s="38">
        <f>'TRE-PE'!$D$17</f>
        <v>719.62</v>
      </c>
      <c r="E28" s="38">
        <f>'UO_MEDIA_BEN-AT'!E28</f>
        <v>89.1</v>
      </c>
      <c r="F28" s="38">
        <v>0</v>
      </c>
      <c r="G28" s="39">
        <f>'TRE-PE'!$D$20</f>
        <v>249.4</v>
      </c>
    </row>
    <row r="29" spans="1:7" s="31" customFormat="1" ht="24.75" customHeight="1">
      <c r="A29" s="36" t="s">
        <v>54</v>
      </c>
      <c r="B29" s="37" t="s">
        <v>55</v>
      </c>
      <c r="C29" s="38">
        <f>'TRE-PI'!$D$16</f>
        <v>910.08</v>
      </c>
      <c r="D29" s="38">
        <f>'TRE-PI'!$D$17</f>
        <v>719.62</v>
      </c>
      <c r="E29" s="38">
        <f>'UO_MEDIA_BEN-AT'!E29</f>
        <v>205.37</v>
      </c>
      <c r="F29" s="38">
        <v>0</v>
      </c>
      <c r="G29" s="39">
        <f>'TRE-PI'!$D$20</f>
        <v>249.4</v>
      </c>
    </row>
    <row r="30" spans="1:7" s="31" customFormat="1" ht="24.75" customHeight="1">
      <c r="A30" s="36" t="s">
        <v>56</v>
      </c>
      <c r="B30" s="37" t="s">
        <v>57</v>
      </c>
      <c r="C30" s="38">
        <f>'TRE-RJ'!$D$16</f>
        <v>910.08</v>
      </c>
      <c r="D30" s="38">
        <f>'TRE-RJ'!$D$17</f>
        <v>719.62</v>
      </c>
      <c r="E30" s="38">
        <f>'UO_MEDIA_BEN-AT'!E30</f>
        <v>57.78</v>
      </c>
      <c r="F30" s="38">
        <v>0</v>
      </c>
      <c r="G30" s="39">
        <f>'TRE-RJ'!$D$20</f>
        <v>249.4</v>
      </c>
    </row>
    <row r="31" spans="1:7" s="31" customFormat="1" ht="24.75" customHeight="1">
      <c r="A31" s="36" t="s">
        <v>58</v>
      </c>
      <c r="B31" s="37" t="s">
        <v>59</v>
      </c>
      <c r="C31" s="38">
        <f>'TRE-RN'!$D$16</f>
        <v>910.08</v>
      </c>
      <c r="D31" s="38">
        <f>'TRE-RN'!$D$17</f>
        <v>719.62</v>
      </c>
      <c r="E31" s="38">
        <f>'UO_MEDIA_BEN-AT'!E31</f>
        <v>0</v>
      </c>
      <c r="F31" s="38">
        <v>0</v>
      </c>
      <c r="G31" s="39">
        <f>'TRE-RN'!$D$20</f>
        <v>249.4</v>
      </c>
    </row>
    <row r="32" spans="1:7" s="31" customFormat="1" ht="24.75" customHeight="1">
      <c r="A32" s="36" t="s">
        <v>60</v>
      </c>
      <c r="B32" s="37" t="s">
        <v>61</v>
      </c>
      <c r="C32" s="38">
        <f>'TRE-RS'!$D$16</f>
        <v>910.08</v>
      </c>
      <c r="D32" s="38">
        <f>'TRE-RS'!$D$17</f>
        <v>719.62</v>
      </c>
      <c r="E32" s="38">
        <f>'UO_MEDIA_BEN-AT'!E32</f>
        <v>181.98</v>
      </c>
      <c r="F32" s="38">
        <v>0</v>
      </c>
      <c r="G32" s="39">
        <f>'TRE-RS'!$D$20</f>
        <v>249.4</v>
      </c>
    </row>
    <row r="33" spans="1:7" s="31" customFormat="1" ht="24.75" customHeight="1">
      <c r="A33" s="36" t="s">
        <v>62</v>
      </c>
      <c r="B33" s="37" t="s">
        <v>63</v>
      </c>
      <c r="C33" s="38">
        <f>'TRE-RO'!$D$16</f>
        <v>910.08</v>
      </c>
      <c r="D33" s="38">
        <f>'TRE-RO'!$D$17</f>
        <v>719.62</v>
      </c>
      <c r="E33" s="38">
        <f>'UO_MEDIA_BEN-AT'!E33</f>
        <v>0</v>
      </c>
      <c r="F33" s="38">
        <v>0</v>
      </c>
      <c r="G33" s="39">
        <f>'TRE-RO'!$D$20</f>
        <v>249.4</v>
      </c>
    </row>
    <row r="34" spans="1:7" s="31" customFormat="1" ht="24.75" customHeight="1">
      <c r="A34" s="36" t="s">
        <v>64</v>
      </c>
      <c r="B34" s="37" t="s">
        <v>65</v>
      </c>
      <c r="C34" s="38">
        <f>'TRE-SC'!$D$16</f>
        <v>910.08</v>
      </c>
      <c r="D34" s="38">
        <f>'TRE-SC'!$D$17</f>
        <v>719.62</v>
      </c>
      <c r="E34" s="38">
        <f>'UO_MEDIA_BEN-AT'!E34</f>
        <v>0</v>
      </c>
      <c r="F34" s="38">
        <v>0</v>
      </c>
      <c r="G34" s="39">
        <f>'TRE-SC'!$D$20</f>
        <v>249.4</v>
      </c>
    </row>
    <row r="35" spans="1:7" s="31" customFormat="1" ht="24.75" customHeight="1">
      <c r="A35" s="36" t="s">
        <v>66</v>
      </c>
      <c r="B35" s="37" t="s">
        <v>67</v>
      </c>
      <c r="C35" s="38">
        <f>'TRE-SP'!$D$16</f>
        <v>910.08</v>
      </c>
      <c r="D35" s="38">
        <f>'TRE-SP'!$D$17</f>
        <v>719.62</v>
      </c>
      <c r="E35" s="38">
        <f>'UO_MEDIA_BEN-AT'!E35</f>
        <v>120.77</v>
      </c>
      <c r="F35" s="38">
        <v>0</v>
      </c>
      <c r="G35" s="39">
        <f>'TRE-SP'!$D$20</f>
        <v>249.4</v>
      </c>
    </row>
    <row r="36" spans="1:7" s="31" customFormat="1" ht="24.75" customHeight="1">
      <c r="A36" s="36" t="s">
        <v>68</v>
      </c>
      <c r="B36" s="37" t="s">
        <v>69</v>
      </c>
      <c r="C36" s="38">
        <f>'TRE-SE'!$D$16</f>
        <v>910.08</v>
      </c>
      <c r="D36" s="38">
        <f>'TRE-SE'!$D$17</f>
        <v>719.62</v>
      </c>
      <c r="E36" s="38">
        <f>'UO_MEDIA_BEN-AT'!E36</f>
        <v>199.8</v>
      </c>
      <c r="F36" s="38">
        <v>0</v>
      </c>
      <c r="G36" s="39">
        <f>'TRE-SE'!$D$20</f>
        <v>249.4</v>
      </c>
    </row>
    <row r="37" spans="1:7" s="31" customFormat="1" ht="24.75" customHeight="1">
      <c r="A37" s="36" t="s">
        <v>70</v>
      </c>
      <c r="B37" s="37" t="s">
        <v>71</v>
      </c>
      <c r="C37" s="38">
        <f>'TRE-TO'!$D$16</f>
        <v>910.08</v>
      </c>
      <c r="D37" s="38">
        <f>'TRE-TO'!$D$17</f>
        <v>719.62</v>
      </c>
      <c r="E37" s="38">
        <f>'UO_MEDIA_BEN-AT'!E37</f>
        <v>0</v>
      </c>
      <c r="F37" s="38">
        <v>0</v>
      </c>
      <c r="G37" s="39">
        <f>'TRE-TO'!$D$20</f>
        <v>249.4</v>
      </c>
    </row>
    <row r="38" spans="1:7" s="31" customFormat="1" ht="24.75" customHeight="1">
      <c r="A38" s="36" t="s">
        <v>72</v>
      </c>
      <c r="B38" s="37" t="s">
        <v>73</v>
      </c>
      <c r="C38" s="38">
        <f>'TRE-RR'!$D$16</f>
        <v>910.08</v>
      </c>
      <c r="D38" s="38">
        <f>'TRE-RR'!$D$17</f>
        <v>719.62</v>
      </c>
      <c r="E38" s="38">
        <f>'UO_MEDIA_BEN-AT'!E38</f>
        <v>0</v>
      </c>
      <c r="F38" s="38">
        <v>0</v>
      </c>
      <c r="G38" s="39">
        <f>'TRE-RR'!$D$20</f>
        <v>249.4</v>
      </c>
    </row>
    <row r="39" spans="1:7" s="31" customFormat="1" ht="24.75" customHeight="1">
      <c r="A39" s="40" t="s">
        <v>74</v>
      </c>
      <c r="B39" s="41" t="s">
        <v>75</v>
      </c>
      <c r="C39" s="42">
        <f>'TRE-AP'!$D$16</f>
        <v>910.08</v>
      </c>
      <c r="D39" s="42">
        <f>'TRE-AP'!$D$17</f>
        <v>719.62</v>
      </c>
      <c r="E39" s="42">
        <f>'UO_MEDIA_BEN-AT'!E39</f>
        <v>0</v>
      </c>
      <c r="F39" s="42">
        <v>0</v>
      </c>
      <c r="G39" s="43">
        <f>'TRE-AP'!$D$20</f>
        <v>249.4</v>
      </c>
    </row>
    <row r="40" spans="1:7" s="31" customFormat="1" ht="30" customHeight="1">
      <c r="A40" s="44">
        <v>14000</v>
      </c>
      <c r="B40" s="45" t="s">
        <v>82</v>
      </c>
      <c r="C40" s="46"/>
      <c r="D40" s="46"/>
      <c r="E40" s="47"/>
      <c r="F40" s="46"/>
      <c r="G40" s="48"/>
    </row>
    <row r="41" spans="1:7" s="49" customFormat="1" ht="69.75" customHeight="1">
      <c r="A41" s="344" t="s">
        <v>83</v>
      </c>
      <c r="B41" s="345"/>
      <c r="C41" s="50" t="s">
        <v>84</v>
      </c>
      <c r="D41" s="50" t="s">
        <v>85</v>
      </c>
      <c r="E41" s="50" t="s">
        <v>86</v>
      </c>
      <c r="F41" s="51" t="s">
        <v>87</v>
      </c>
      <c r="G41" s="52" t="s">
        <v>88</v>
      </c>
    </row>
    <row r="42" spans="1:7" s="53" customFormat="1" ht="19.5" customHeight="1">
      <c r="A42" s="346" t="s">
        <v>89</v>
      </c>
      <c r="B42" s="333"/>
      <c r="C42" s="333"/>
      <c r="D42" s="333"/>
      <c r="E42" s="333"/>
      <c r="F42" s="333"/>
      <c r="G42" s="333"/>
    </row>
    <row r="43" spans="1:7" s="53" customFormat="1" ht="19.5" customHeight="1">
      <c r="A43" s="333" t="s">
        <v>90</v>
      </c>
      <c r="B43" s="333"/>
      <c r="C43" s="333"/>
      <c r="D43" s="333"/>
      <c r="E43" s="333"/>
      <c r="F43" s="333"/>
      <c r="G43" s="333"/>
    </row>
    <row r="44" spans="1:7" s="53" customFormat="1" ht="19.5" customHeight="1">
      <c r="A44" s="333" t="s">
        <v>91</v>
      </c>
      <c r="B44" s="333"/>
      <c r="C44" s="333"/>
      <c r="D44" s="333"/>
      <c r="E44" s="333"/>
      <c r="F44" s="333"/>
      <c r="G44" s="333"/>
    </row>
    <row r="45" spans="1:7" s="53" customFormat="1" ht="19.5" customHeight="1">
      <c r="A45" s="333" t="s">
        <v>92</v>
      </c>
      <c r="B45" s="333"/>
      <c r="C45" s="333"/>
      <c r="D45" s="333"/>
      <c r="E45" s="333"/>
      <c r="F45" s="333"/>
      <c r="G45" s="333"/>
    </row>
    <row r="46" spans="1:7" s="53" customFormat="1" ht="19.5" customHeight="1">
      <c r="A46" s="332" t="s">
        <v>118</v>
      </c>
      <c r="B46" s="333"/>
      <c r="C46" s="333"/>
      <c r="D46" s="333"/>
      <c r="E46" s="333"/>
      <c r="F46" s="333"/>
      <c r="G46" s="333"/>
    </row>
  </sheetData>
  <mergeCells count="21">
    <mergeCell ref="A7:G7"/>
    <mergeCell ref="A1:B1"/>
    <mergeCell ref="A2:B2"/>
    <mergeCell ref="A3:B3"/>
    <mergeCell ref="A4:B4"/>
    <mergeCell ref="A5:G5"/>
    <mergeCell ref="A46:G46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  <mergeCell ref="A42:G42"/>
    <mergeCell ref="A43:G43"/>
    <mergeCell ref="A44:G44"/>
    <mergeCell ref="A45:G4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50</v>
      </c>
      <c r="C11" s="87" t="s">
        <v>51</v>
      </c>
      <c r="D11" s="88">
        <v>871</v>
      </c>
      <c r="E11" s="88">
        <v>198</v>
      </c>
      <c r="F11" s="88">
        <v>51</v>
      </c>
      <c r="G11" s="89">
        <v>0</v>
      </c>
      <c r="H11" s="88">
        <v>1008</v>
      </c>
      <c r="I11" s="88">
        <v>1246</v>
      </c>
      <c r="J11" s="90">
        <f>H11+I11</f>
        <v>2254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871</v>
      </c>
      <c r="E12" s="91">
        <f t="shared" si="0"/>
        <v>198</v>
      </c>
      <c r="F12" s="91">
        <f t="shared" si="0"/>
        <v>51</v>
      </c>
      <c r="G12" s="91">
        <f t="shared" si="0"/>
        <v>0</v>
      </c>
      <c r="H12" s="91">
        <f t="shared" si="0"/>
        <v>1008</v>
      </c>
      <c r="I12" s="91">
        <f t="shared" si="0"/>
        <v>1246</v>
      </c>
      <c r="J12" s="92">
        <f t="shared" si="0"/>
        <v>2254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'UO_MEDIA_BEN-AT'!$E$27</f>
        <v>185.45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102"/>
      <c r="B1" s="103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30" customHeight="1">
      <c r="A2" s="104"/>
      <c r="B2" s="104" t="s">
        <v>1</v>
      </c>
      <c r="C2" s="105" t="s">
        <v>2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30" customHeight="1">
      <c r="A3" s="104"/>
      <c r="B3" s="104" t="s">
        <v>3</v>
      </c>
      <c r="C3" s="106" t="s">
        <v>53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5" ht="30" customHeight="1">
      <c r="A4" s="104"/>
      <c r="B4" s="104" t="s">
        <v>5</v>
      </c>
      <c r="C4" s="107" t="s">
        <v>103</v>
      </c>
      <c r="D4" s="108" t="s">
        <v>116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15" ht="39.75" customHeight="1">
      <c r="A5" s="109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109"/>
      <c r="L5" s="109"/>
      <c r="M5" s="109"/>
      <c r="N5" s="109"/>
      <c r="O5" s="109"/>
    </row>
    <row r="6" spans="1:15" ht="19.5" customHeight="1">
      <c r="A6" s="104"/>
      <c r="B6" s="110"/>
      <c r="C6" s="110"/>
      <c r="D6" s="110"/>
      <c r="E6" s="110"/>
      <c r="F6" s="110"/>
      <c r="G6" s="110"/>
      <c r="H6" s="110"/>
      <c r="I6" s="110"/>
      <c r="J6" s="110"/>
      <c r="K6" s="104"/>
      <c r="L6" s="104"/>
      <c r="M6" s="104"/>
      <c r="N6" s="104"/>
      <c r="O6" s="104"/>
    </row>
    <row r="7" spans="1:15" ht="39.75" customHeight="1">
      <c r="A7" s="104"/>
      <c r="B7" s="105" t="s">
        <v>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</row>
    <row r="8" spans="1:15" ht="39.75" customHeight="1">
      <c r="A8" s="111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111"/>
      <c r="L8" s="111"/>
      <c r="M8" s="111"/>
      <c r="N8" s="111"/>
      <c r="O8" s="111"/>
    </row>
    <row r="9" spans="1:15" ht="30" customHeight="1">
      <c r="A9" s="111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111"/>
      <c r="L9" s="111"/>
      <c r="M9" s="111"/>
      <c r="N9" s="111"/>
      <c r="O9" s="111"/>
    </row>
    <row r="10" spans="1:15" ht="30" customHeight="1">
      <c r="A10" s="111"/>
      <c r="B10" s="331"/>
      <c r="C10" s="323"/>
      <c r="D10" s="323"/>
      <c r="E10" s="323"/>
      <c r="F10" s="323"/>
      <c r="G10" s="323"/>
      <c r="H10" s="112" t="s">
        <v>17</v>
      </c>
      <c r="I10" s="112" t="s">
        <v>18</v>
      </c>
      <c r="J10" s="113" t="s">
        <v>19</v>
      </c>
      <c r="K10" s="111"/>
      <c r="L10" s="111"/>
      <c r="M10" s="111"/>
      <c r="N10" s="111"/>
      <c r="O10" s="111"/>
    </row>
    <row r="11" spans="1:15" ht="34.5" customHeight="1">
      <c r="A11" s="111"/>
      <c r="B11" s="114" t="s">
        <v>52</v>
      </c>
      <c r="C11" s="114" t="s">
        <v>53</v>
      </c>
      <c r="D11" s="115">
        <v>851</v>
      </c>
      <c r="E11" s="116">
        <v>161</v>
      </c>
      <c r="F11" s="117">
        <v>20</v>
      </c>
      <c r="G11" s="118">
        <v>0</v>
      </c>
      <c r="H11" s="119">
        <v>885</v>
      </c>
      <c r="I11" s="120">
        <v>1059</v>
      </c>
      <c r="J11" s="121">
        <f>H11+I11</f>
        <v>1944</v>
      </c>
      <c r="K11" s="111"/>
      <c r="L11" s="111"/>
      <c r="M11" s="111"/>
      <c r="N11" s="111"/>
      <c r="O11" s="111"/>
    </row>
    <row r="12" spans="1:15" ht="34.5" customHeight="1">
      <c r="A12" s="111"/>
      <c r="B12" s="330" t="s">
        <v>19</v>
      </c>
      <c r="C12" s="331"/>
      <c r="D12" s="122">
        <f t="shared" ref="D12:J12" si="0">SUM(D11:D11)</f>
        <v>851</v>
      </c>
      <c r="E12" s="122">
        <f t="shared" si="0"/>
        <v>161</v>
      </c>
      <c r="F12" s="122">
        <f t="shared" si="0"/>
        <v>20</v>
      </c>
      <c r="G12" s="122">
        <f t="shared" si="0"/>
        <v>0</v>
      </c>
      <c r="H12" s="122">
        <f t="shared" si="0"/>
        <v>885</v>
      </c>
      <c r="I12" s="122">
        <f t="shared" si="0"/>
        <v>1059</v>
      </c>
      <c r="J12" s="123">
        <f t="shared" si="0"/>
        <v>1944</v>
      </c>
      <c r="K12" s="111"/>
      <c r="L12" s="111"/>
      <c r="M12" s="111"/>
      <c r="N12" s="111"/>
      <c r="O12" s="111"/>
    </row>
    <row r="13" spans="1:15" ht="30" customHeight="1">
      <c r="A13" s="111"/>
      <c r="B13" s="356"/>
      <c r="C13" s="356"/>
      <c r="D13" s="356"/>
      <c r="E13" s="356"/>
      <c r="F13" s="356"/>
      <c r="G13" s="356"/>
      <c r="H13" s="356"/>
      <c r="I13" s="356"/>
      <c r="J13" s="356"/>
      <c r="K13" s="111"/>
      <c r="L13" s="111"/>
      <c r="M13" s="111"/>
      <c r="N13" s="111"/>
      <c r="O13" s="111"/>
    </row>
    <row r="14" spans="1:15" ht="30" customHeight="1">
      <c r="A14" s="111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111"/>
      <c r="L14" s="111"/>
      <c r="M14" s="111"/>
      <c r="N14" s="111"/>
      <c r="O14" s="111"/>
    </row>
    <row r="15" spans="1:15" ht="39.75" customHeight="1">
      <c r="A15" s="111"/>
      <c r="B15" s="330" t="s">
        <v>105</v>
      </c>
      <c r="C15" s="331"/>
      <c r="D15" s="112" t="s">
        <v>106</v>
      </c>
      <c r="E15" s="324" t="s">
        <v>107</v>
      </c>
      <c r="F15" s="330"/>
      <c r="G15" s="330"/>
      <c r="H15" s="330"/>
      <c r="I15" s="330"/>
      <c r="J15" s="330"/>
      <c r="K15" s="111"/>
      <c r="L15" s="111"/>
      <c r="M15" s="111"/>
      <c r="N15" s="111"/>
      <c r="O15" s="111"/>
    </row>
    <row r="16" spans="1:15" ht="34.5" customHeight="1">
      <c r="A16" s="111"/>
      <c r="B16" s="358" t="s">
        <v>78</v>
      </c>
      <c r="C16" s="359"/>
      <c r="D16" s="124">
        <v>910.08</v>
      </c>
      <c r="E16" s="360" t="s">
        <v>108</v>
      </c>
      <c r="F16" s="361"/>
      <c r="G16" s="361"/>
      <c r="H16" s="361"/>
      <c r="I16" s="361"/>
      <c r="J16" s="361"/>
      <c r="K16" s="111"/>
      <c r="L16" s="111"/>
      <c r="M16" s="111"/>
      <c r="N16" s="111"/>
      <c r="O16" s="111"/>
    </row>
    <row r="17" spans="1:15" ht="34.5" customHeight="1">
      <c r="A17" s="111"/>
      <c r="B17" s="358" t="s">
        <v>79</v>
      </c>
      <c r="C17" s="359"/>
      <c r="D17" s="124">
        <v>719.62</v>
      </c>
      <c r="E17" s="360" t="s">
        <v>109</v>
      </c>
      <c r="F17" s="361"/>
      <c r="G17" s="361"/>
      <c r="H17" s="361"/>
      <c r="I17" s="361"/>
      <c r="J17" s="361"/>
      <c r="K17" s="111"/>
      <c r="L17" s="111"/>
      <c r="M17" s="111"/>
      <c r="N17" s="111"/>
      <c r="O17" s="111"/>
    </row>
    <row r="18" spans="1:15" ht="34.5" customHeight="1">
      <c r="A18" s="111"/>
      <c r="B18" s="358" t="s">
        <v>110</v>
      </c>
      <c r="C18" s="359"/>
      <c r="D18" s="318">
        <f>'UO_MEDIA_BEN-AT'!$E$28</f>
        <v>89.1</v>
      </c>
      <c r="E18" s="362" t="s">
        <v>111</v>
      </c>
      <c r="F18" s="358"/>
      <c r="G18" s="358"/>
      <c r="H18" s="358"/>
      <c r="I18" s="358"/>
      <c r="J18" s="358"/>
      <c r="K18" s="111"/>
      <c r="L18" s="111"/>
      <c r="M18" s="111"/>
      <c r="N18" s="111"/>
      <c r="O18" s="111"/>
    </row>
    <row r="19" spans="1:15" ht="34.5" customHeight="1">
      <c r="A19" s="111"/>
      <c r="B19" s="358" t="s">
        <v>81</v>
      </c>
      <c r="C19" s="359"/>
      <c r="D19" s="125" t="s">
        <v>112</v>
      </c>
      <c r="E19" s="360" t="s">
        <v>113</v>
      </c>
      <c r="F19" s="361"/>
      <c r="G19" s="361"/>
      <c r="H19" s="361"/>
      <c r="I19" s="361"/>
      <c r="J19" s="361"/>
      <c r="K19" s="111"/>
      <c r="L19" s="111"/>
      <c r="M19" s="111"/>
      <c r="N19" s="111"/>
      <c r="O19" s="111"/>
    </row>
    <row r="20" spans="1:15" ht="34.5" customHeight="1">
      <c r="A20" s="111"/>
      <c r="B20" s="358" t="s">
        <v>114</v>
      </c>
      <c r="C20" s="359"/>
      <c r="D20" s="124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111"/>
      <c r="L20" s="111"/>
      <c r="M20" s="111"/>
      <c r="N20" s="111"/>
      <c r="O20" s="111"/>
    </row>
    <row r="21" spans="1:15" ht="15" customHeight="1">
      <c r="A21" s="111"/>
      <c r="B21" s="126"/>
      <c r="C21" s="126"/>
      <c r="D21" s="126"/>
      <c r="E21" s="127"/>
      <c r="F21" s="127"/>
      <c r="G21" s="127"/>
      <c r="H21" s="127"/>
      <c r="I21" s="127"/>
      <c r="J21" s="127"/>
      <c r="K21" s="111"/>
      <c r="L21" s="111"/>
      <c r="M21" s="111"/>
      <c r="N21" s="111"/>
      <c r="O21" s="111"/>
    </row>
    <row r="22" spans="1:15" ht="15" customHeight="1">
      <c r="A22" s="111"/>
      <c r="B22" s="363"/>
      <c r="C22" s="363"/>
      <c r="D22" s="363"/>
      <c r="E22" s="363"/>
      <c r="F22" s="363"/>
      <c r="G22" s="363"/>
      <c r="H22" s="363"/>
      <c r="I22" s="363"/>
      <c r="J22" s="363"/>
      <c r="K22" s="111"/>
      <c r="L22" s="111"/>
      <c r="M22" s="111"/>
      <c r="N22" s="111"/>
      <c r="O22" s="111"/>
    </row>
    <row r="23" spans="1:15" ht="15" customHeight="1">
      <c r="A23" s="111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</row>
    <row r="24" spans="1:15" ht="15" customHeight="1">
      <c r="A24" s="111"/>
      <c r="B24" s="111"/>
      <c r="C24" s="111"/>
      <c r="D24" s="111"/>
      <c r="E24" s="111"/>
      <c r="F24" s="111"/>
      <c r="G24" s="111"/>
      <c r="H24" s="128"/>
      <c r="I24" s="111"/>
      <c r="J24" s="111"/>
      <c r="K24" s="111"/>
      <c r="L24" s="111"/>
      <c r="M24" s="111"/>
      <c r="N24" s="111"/>
      <c r="O24" s="111"/>
    </row>
    <row r="25" spans="1:15" ht="15" customHeight="1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</row>
    <row r="26" spans="1:15" ht="1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</row>
    <row r="27" spans="1:15" ht="15" customHeight="1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1:15" ht="15" customHeight="1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</row>
    <row r="29" spans="1:15" ht="15" customHeight="1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</row>
    <row r="30" spans="1:15" ht="15" customHeight="1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</row>
    <row r="31" spans="1:15" ht="15" customHeight="1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5" ht="15" customHeight="1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customHeight="1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15" customHeight="1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</row>
    <row r="35" spans="1:15" ht="15" customHeight="1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</row>
    <row r="36" spans="1:15" ht="15" customHeight="1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  <row r="37" spans="1:15" ht="15" customHeight="1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</row>
    <row r="38" spans="1:15" ht="15" customHeigh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</row>
    <row r="39" spans="1:15" ht="15" customHeight="1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</row>
    <row r="40" spans="1:15" ht="15" customHeight="1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54</v>
      </c>
      <c r="C11" s="87" t="s">
        <v>55</v>
      </c>
      <c r="D11" s="88">
        <v>479</v>
      </c>
      <c r="E11" s="88">
        <v>103</v>
      </c>
      <c r="F11" s="88">
        <v>10</v>
      </c>
      <c r="G11" s="89">
        <v>0</v>
      </c>
      <c r="H11" s="88">
        <v>499</v>
      </c>
      <c r="I11" s="88">
        <v>883</v>
      </c>
      <c r="J11" s="90">
        <f>H11+I11</f>
        <v>1382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479</v>
      </c>
      <c r="E12" s="91">
        <f t="shared" si="0"/>
        <v>103</v>
      </c>
      <c r="F12" s="91">
        <f t="shared" si="0"/>
        <v>10</v>
      </c>
      <c r="G12" s="91">
        <f t="shared" si="0"/>
        <v>0</v>
      </c>
      <c r="H12" s="91">
        <f t="shared" si="0"/>
        <v>499</v>
      </c>
      <c r="I12" s="91">
        <f t="shared" si="0"/>
        <v>883</v>
      </c>
      <c r="J12" s="92">
        <f t="shared" si="0"/>
        <v>1382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'UO_MEDIA_BEN-AT'!$E$29</f>
        <v>205.37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129"/>
      <c r="B1" s="130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30" customHeight="1">
      <c r="A2" s="131"/>
      <c r="B2" s="131" t="s">
        <v>1</v>
      </c>
      <c r="C2" s="132" t="s">
        <v>2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ht="30" customHeight="1">
      <c r="A3" s="131"/>
      <c r="B3" s="131" t="s">
        <v>3</v>
      </c>
      <c r="C3" s="133" t="s">
        <v>57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30" customHeight="1">
      <c r="A4" s="131"/>
      <c r="B4" s="131" t="s">
        <v>5</v>
      </c>
      <c r="C4" s="134" t="s">
        <v>103</v>
      </c>
      <c r="D4" s="135" t="s">
        <v>116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</row>
    <row r="5" spans="1:15" ht="39.75" customHeight="1">
      <c r="A5" s="136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136"/>
      <c r="L5" s="136"/>
      <c r="M5" s="136"/>
      <c r="N5" s="136"/>
      <c r="O5" s="136"/>
    </row>
    <row r="6" spans="1:15" ht="19.5" customHeight="1">
      <c r="A6" s="131"/>
      <c r="B6" s="137"/>
      <c r="C6" s="137"/>
      <c r="D6" s="137"/>
      <c r="E6" s="137"/>
      <c r="F6" s="137"/>
      <c r="G6" s="137"/>
      <c r="H6" s="137"/>
      <c r="I6" s="137"/>
      <c r="J6" s="137"/>
      <c r="K6" s="131"/>
      <c r="L6" s="131"/>
      <c r="M6" s="131"/>
      <c r="N6" s="131"/>
      <c r="O6" s="131"/>
    </row>
    <row r="7" spans="1:15" ht="39.75" customHeight="1">
      <c r="A7" s="131"/>
      <c r="B7" s="132" t="s">
        <v>7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</row>
    <row r="8" spans="1:15" ht="39.75" customHeight="1">
      <c r="A8" s="138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138"/>
      <c r="L8" s="138"/>
      <c r="M8" s="138"/>
      <c r="N8" s="138"/>
      <c r="O8" s="138"/>
    </row>
    <row r="9" spans="1:15" ht="30" customHeight="1">
      <c r="A9" s="138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138"/>
      <c r="L9" s="138"/>
      <c r="M9" s="138"/>
      <c r="N9" s="138"/>
      <c r="O9" s="138"/>
    </row>
    <row r="10" spans="1:15" ht="30" customHeight="1">
      <c r="A10" s="138"/>
      <c r="B10" s="331"/>
      <c r="C10" s="323"/>
      <c r="D10" s="323"/>
      <c r="E10" s="323"/>
      <c r="F10" s="323"/>
      <c r="G10" s="323"/>
      <c r="H10" s="139" t="s">
        <v>17</v>
      </c>
      <c r="I10" s="139" t="s">
        <v>18</v>
      </c>
      <c r="J10" s="140" t="s">
        <v>19</v>
      </c>
      <c r="K10" s="138"/>
      <c r="L10" s="138"/>
      <c r="M10" s="138"/>
      <c r="N10" s="138"/>
      <c r="O10" s="138"/>
    </row>
    <row r="11" spans="1:15" ht="34.5" customHeight="1">
      <c r="A11" s="138"/>
      <c r="B11" s="141" t="s">
        <v>56</v>
      </c>
      <c r="C11" s="141" t="s">
        <v>57</v>
      </c>
      <c r="D11" s="142">
        <v>1275</v>
      </c>
      <c r="E11" s="143">
        <v>223</v>
      </c>
      <c r="F11" s="144">
        <v>371</v>
      </c>
      <c r="G11" s="145">
        <v>0</v>
      </c>
      <c r="H11" s="146">
        <v>1674</v>
      </c>
      <c r="I11" s="147">
        <v>2212</v>
      </c>
      <c r="J11" s="148">
        <f>H11+I11</f>
        <v>3886</v>
      </c>
      <c r="K11" s="138"/>
      <c r="L11" s="138"/>
      <c r="M11" s="138"/>
      <c r="N11" s="138"/>
      <c r="O11" s="138"/>
    </row>
    <row r="12" spans="1:15" ht="34.5" customHeight="1">
      <c r="A12" s="138"/>
      <c r="B12" s="330" t="s">
        <v>19</v>
      </c>
      <c r="C12" s="331"/>
      <c r="D12" s="149">
        <f t="shared" ref="D12:J12" si="0">SUM(D11:D11)</f>
        <v>1275</v>
      </c>
      <c r="E12" s="149">
        <f t="shared" si="0"/>
        <v>223</v>
      </c>
      <c r="F12" s="149">
        <f t="shared" si="0"/>
        <v>371</v>
      </c>
      <c r="G12" s="149">
        <f t="shared" si="0"/>
        <v>0</v>
      </c>
      <c r="H12" s="149">
        <f t="shared" si="0"/>
        <v>1674</v>
      </c>
      <c r="I12" s="149">
        <f t="shared" si="0"/>
        <v>2212</v>
      </c>
      <c r="J12" s="150">
        <f t="shared" si="0"/>
        <v>3886</v>
      </c>
      <c r="K12" s="138"/>
      <c r="L12" s="138"/>
      <c r="M12" s="138"/>
      <c r="N12" s="138"/>
      <c r="O12" s="138"/>
    </row>
    <row r="13" spans="1:15" ht="30" customHeight="1">
      <c r="A13" s="138"/>
      <c r="B13" s="356"/>
      <c r="C13" s="356"/>
      <c r="D13" s="356"/>
      <c r="E13" s="356"/>
      <c r="F13" s="356"/>
      <c r="G13" s="356"/>
      <c r="H13" s="356"/>
      <c r="I13" s="356"/>
      <c r="J13" s="356"/>
      <c r="K13" s="138"/>
      <c r="L13" s="138"/>
      <c r="M13" s="138"/>
      <c r="N13" s="138"/>
      <c r="O13" s="138"/>
    </row>
    <row r="14" spans="1:15" ht="30" customHeight="1">
      <c r="A14" s="138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138"/>
      <c r="L14" s="138"/>
      <c r="M14" s="138"/>
      <c r="N14" s="138"/>
      <c r="O14" s="138"/>
    </row>
    <row r="15" spans="1:15" ht="39.75" customHeight="1">
      <c r="A15" s="138"/>
      <c r="B15" s="330" t="s">
        <v>105</v>
      </c>
      <c r="C15" s="331"/>
      <c r="D15" s="139" t="s">
        <v>106</v>
      </c>
      <c r="E15" s="324" t="s">
        <v>107</v>
      </c>
      <c r="F15" s="330"/>
      <c r="G15" s="330"/>
      <c r="H15" s="330"/>
      <c r="I15" s="330"/>
      <c r="J15" s="330"/>
      <c r="K15" s="138"/>
      <c r="L15" s="138"/>
      <c r="M15" s="138"/>
      <c r="N15" s="138"/>
      <c r="O15" s="138"/>
    </row>
    <row r="16" spans="1:15" ht="34.5" customHeight="1">
      <c r="A16" s="138"/>
      <c r="B16" s="358" t="s">
        <v>78</v>
      </c>
      <c r="C16" s="359"/>
      <c r="D16" s="151">
        <v>910.08</v>
      </c>
      <c r="E16" s="360" t="s">
        <v>108</v>
      </c>
      <c r="F16" s="361"/>
      <c r="G16" s="361"/>
      <c r="H16" s="361"/>
      <c r="I16" s="361"/>
      <c r="J16" s="361"/>
      <c r="K16" s="138"/>
      <c r="L16" s="138"/>
      <c r="M16" s="138"/>
      <c r="N16" s="138"/>
      <c r="O16" s="138"/>
    </row>
    <row r="17" spans="1:15" ht="34.5" customHeight="1">
      <c r="A17" s="138"/>
      <c r="B17" s="358" t="s">
        <v>79</v>
      </c>
      <c r="C17" s="359"/>
      <c r="D17" s="151">
        <v>719.62</v>
      </c>
      <c r="E17" s="360" t="s">
        <v>109</v>
      </c>
      <c r="F17" s="361"/>
      <c r="G17" s="361"/>
      <c r="H17" s="361"/>
      <c r="I17" s="361"/>
      <c r="J17" s="361"/>
      <c r="K17" s="138"/>
      <c r="L17" s="138"/>
      <c r="M17" s="138"/>
      <c r="N17" s="138"/>
      <c r="O17" s="138"/>
    </row>
    <row r="18" spans="1:15" ht="34.5" customHeight="1">
      <c r="A18" s="138"/>
      <c r="B18" s="358" t="s">
        <v>110</v>
      </c>
      <c r="C18" s="359"/>
      <c r="D18" s="318">
        <f>'UO_MEDIA_BEN-AT'!$E$30</f>
        <v>57.78</v>
      </c>
      <c r="E18" s="362" t="s">
        <v>111</v>
      </c>
      <c r="F18" s="358"/>
      <c r="G18" s="358"/>
      <c r="H18" s="358"/>
      <c r="I18" s="358"/>
      <c r="J18" s="358"/>
      <c r="K18" s="138"/>
      <c r="L18" s="138"/>
      <c r="M18" s="138"/>
      <c r="N18" s="138"/>
      <c r="O18" s="138"/>
    </row>
    <row r="19" spans="1:15" ht="34.5" customHeight="1">
      <c r="A19" s="138"/>
      <c r="B19" s="358" t="s">
        <v>81</v>
      </c>
      <c r="C19" s="359"/>
      <c r="D19" s="152" t="s">
        <v>112</v>
      </c>
      <c r="E19" s="360" t="s">
        <v>113</v>
      </c>
      <c r="F19" s="361"/>
      <c r="G19" s="361"/>
      <c r="H19" s="361"/>
      <c r="I19" s="361"/>
      <c r="J19" s="361"/>
      <c r="K19" s="138"/>
      <c r="L19" s="138"/>
      <c r="M19" s="138"/>
      <c r="N19" s="138"/>
      <c r="O19" s="138"/>
    </row>
    <row r="20" spans="1:15" ht="34.5" customHeight="1">
      <c r="A20" s="138"/>
      <c r="B20" s="358" t="s">
        <v>114</v>
      </c>
      <c r="C20" s="359"/>
      <c r="D20" s="151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138"/>
      <c r="L20" s="138"/>
      <c r="M20" s="138"/>
      <c r="N20" s="138"/>
      <c r="O20" s="138"/>
    </row>
    <row r="21" spans="1:15" ht="15" customHeight="1">
      <c r="A21" s="138"/>
      <c r="B21" s="153"/>
      <c r="C21" s="153"/>
      <c r="D21" s="153"/>
      <c r="E21" s="154"/>
      <c r="F21" s="154"/>
      <c r="G21" s="154"/>
      <c r="H21" s="154"/>
      <c r="I21" s="154"/>
      <c r="J21" s="154"/>
      <c r="K21" s="138"/>
      <c r="L21" s="138"/>
      <c r="M21" s="138"/>
      <c r="N21" s="138"/>
      <c r="O21" s="138"/>
    </row>
    <row r="22" spans="1:15" ht="15" customHeight="1">
      <c r="A22" s="138"/>
      <c r="B22" s="363"/>
      <c r="C22" s="363"/>
      <c r="D22" s="363"/>
      <c r="E22" s="363"/>
      <c r="F22" s="363"/>
      <c r="G22" s="363"/>
      <c r="H22" s="363"/>
      <c r="I22" s="363"/>
      <c r="J22" s="363"/>
      <c r="K22" s="138"/>
      <c r="L22" s="138"/>
      <c r="M22" s="138"/>
      <c r="N22" s="138"/>
      <c r="O22" s="138"/>
    </row>
    <row r="23" spans="1:15" ht="15" customHeight="1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</row>
    <row r="24" spans="1:15" ht="15" customHeight="1">
      <c r="A24" s="138"/>
      <c r="B24" s="138"/>
      <c r="C24" s="138"/>
      <c r="D24" s="138"/>
      <c r="E24" s="138"/>
      <c r="F24" s="138"/>
      <c r="G24" s="138"/>
      <c r="H24" s="155"/>
      <c r="I24" s="138"/>
      <c r="J24" s="138"/>
      <c r="K24" s="138"/>
      <c r="L24" s="138"/>
      <c r="M24" s="138"/>
      <c r="N24" s="138"/>
      <c r="O24" s="138"/>
    </row>
    <row r="25" spans="1:15" ht="15" customHeight="1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</row>
    <row r="26" spans="1:15" ht="15" customHeight="1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</row>
    <row r="27" spans="1:15" ht="15" customHeight="1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</row>
    <row r="28" spans="1:15" ht="15" customHeight="1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</row>
    <row r="29" spans="1:15" ht="15" customHeight="1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</row>
    <row r="30" spans="1:15" ht="15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</row>
    <row r="31" spans="1:15" ht="15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</row>
    <row r="32" spans="1:15" ht="15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</row>
    <row r="33" spans="1:15" ht="15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</row>
    <row r="34" spans="1:15" ht="15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</row>
    <row r="35" spans="1:15" ht="15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</row>
    <row r="36" spans="1:15" ht="15" customHeigh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</row>
    <row r="37" spans="1:15" ht="15" customHeigh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</row>
    <row r="38" spans="1:15" ht="15" customHeigh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</row>
    <row r="39" spans="1:15" ht="15" customHeight="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</row>
    <row r="40" spans="1:15" ht="15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156"/>
      <c r="B1" s="157" t="s">
        <v>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30" customHeight="1">
      <c r="A2" s="158"/>
      <c r="B2" s="158" t="s">
        <v>1</v>
      </c>
      <c r="C2" s="159" t="s">
        <v>2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5" ht="30" customHeight="1">
      <c r="A3" s="158"/>
      <c r="B3" s="158" t="s">
        <v>3</v>
      </c>
      <c r="C3" s="160" t="s">
        <v>59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5" ht="30" customHeight="1">
      <c r="A4" s="158"/>
      <c r="B4" s="158" t="s">
        <v>5</v>
      </c>
      <c r="C4" s="161" t="s">
        <v>103</v>
      </c>
      <c r="D4" s="162" t="s">
        <v>116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1:15" ht="39.75" customHeight="1">
      <c r="A5" s="163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163"/>
      <c r="L5" s="163"/>
      <c r="M5" s="163"/>
      <c r="N5" s="163"/>
      <c r="O5" s="163"/>
    </row>
    <row r="6" spans="1:15" ht="19.5" customHeight="1">
      <c r="A6" s="158"/>
      <c r="B6" s="164"/>
      <c r="C6" s="164"/>
      <c r="D6" s="164"/>
      <c r="E6" s="164"/>
      <c r="F6" s="164"/>
      <c r="G6" s="164"/>
      <c r="H6" s="164"/>
      <c r="I6" s="164"/>
      <c r="J6" s="164"/>
      <c r="K6" s="158"/>
      <c r="L6" s="158"/>
      <c r="M6" s="158"/>
      <c r="N6" s="158"/>
      <c r="O6" s="158"/>
    </row>
    <row r="7" spans="1:15" ht="39.75" customHeight="1">
      <c r="A7" s="158"/>
      <c r="B7" s="159" t="s">
        <v>7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</row>
    <row r="8" spans="1:15" ht="39.75" customHeight="1">
      <c r="A8" s="165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165"/>
      <c r="L8" s="165"/>
      <c r="M8" s="165"/>
      <c r="N8" s="165"/>
      <c r="O8" s="165"/>
    </row>
    <row r="9" spans="1:15" ht="30" customHeight="1">
      <c r="A9" s="165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165"/>
      <c r="L9" s="165"/>
      <c r="M9" s="165"/>
      <c r="N9" s="165"/>
      <c r="O9" s="165"/>
    </row>
    <row r="10" spans="1:15" ht="30" customHeight="1">
      <c r="A10" s="165"/>
      <c r="B10" s="331"/>
      <c r="C10" s="323"/>
      <c r="D10" s="323"/>
      <c r="E10" s="323"/>
      <c r="F10" s="323"/>
      <c r="G10" s="323"/>
      <c r="H10" s="166" t="s">
        <v>17</v>
      </c>
      <c r="I10" s="166" t="s">
        <v>18</v>
      </c>
      <c r="J10" s="167" t="s">
        <v>19</v>
      </c>
      <c r="K10" s="165"/>
      <c r="L10" s="165"/>
      <c r="M10" s="165"/>
      <c r="N10" s="165"/>
      <c r="O10" s="165"/>
    </row>
    <row r="11" spans="1:15" ht="34.5" customHeight="1">
      <c r="A11" s="165"/>
      <c r="B11" s="168" t="s">
        <v>58</v>
      </c>
      <c r="C11" s="168" t="s">
        <v>59</v>
      </c>
      <c r="D11" s="169">
        <v>453</v>
      </c>
      <c r="E11" s="170">
        <v>107</v>
      </c>
      <c r="F11" s="171">
        <v>0</v>
      </c>
      <c r="G11" s="172">
        <v>0</v>
      </c>
      <c r="H11" s="173">
        <v>441</v>
      </c>
      <c r="I11" s="174">
        <v>680</v>
      </c>
      <c r="J11" s="175">
        <f>H11+I11</f>
        <v>1121</v>
      </c>
      <c r="K11" s="165"/>
      <c r="L11" s="165"/>
      <c r="M11" s="165"/>
      <c r="N11" s="165"/>
      <c r="O11" s="165"/>
    </row>
    <row r="12" spans="1:15" ht="34.5" customHeight="1">
      <c r="A12" s="165"/>
      <c r="B12" s="330" t="s">
        <v>19</v>
      </c>
      <c r="C12" s="331"/>
      <c r="D12" s="176">
        <f t="shared" ref="D12:J12" si="0">SUM(D11:D11)</f>
        <v>453</v>
      </c>
      <c r="E12" s="176">
        <f t="shared" si="0"/>
        <v>107</v>
      </c>
      <c r="F12" s="176">
        <f t="shared" si="0"/>
        <v>0</v>
      </c>
      <c r="G12" s="176">
        <f t="shared" si="0"/>
        <v>0</v>
      </c>
      <c r="H12" s="176">
        <f t="shared" si="0"/>
        <v>441</v>
      </c>
      <c r="I12" s="176">
        <f t="shared" si="0"/>
        <v>680</v>
      </c>
      <c r="J12" s="177">
        <f t="shared" si="0"/>
        <v>1121</v>
      </c>
      <c r="K12" s="165"/>
      <c r="L12" s="165"/>
      <c r="M12" s="165"/>
      <c r="N12" s="165"/>
      <c r="O12" s="165"/>
    </row>
    <row r="13" spans="1:15" ht="30" customHeight="1">
      <c r="A13" s="165"/>
      <c r="B13" s="356"/>
      <c r="C13" s="356"/>
      <c r="D13" s="356"/>
      <c r="E13" s="356"/>
      <c r="F13" s="356"/>
      <c r="G13" s="356"/>
      <c r="H13" s="356"/>
      <c r="I13" s="356"/>
      <c r="J13" s="356"/>
      <c r="K13" s="165"/>
      <c r="L13" s="165"/>
      <c r="M13" s="165"/>
      <c r="N13" s="165"/>
      <c r="O13" s="165"/>
    </row>
    <row r="14" spans="1:15" ht="30" customHeight="1">
      <c r="A14" s="165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165"/>
      <c r="L14" s="165"/>
      <c r="M14" s="165"/>
      <c r="N14" s="165"/>
      <c r="O14" s="165"/>
    </row>
    <row r="15" spans="1:15" ht="39.75" customHeight="1">
      <c r="A15" s="165"/>
      <c r="B15" s="330" t="s">
        <v>105</v>
      </c>
      <c r="C15" s="331"/>
      <c r="D15" s="166" t="s">
        <v>106</v>
      </c>
      <c r="E15" s="324" t="s">
        <v>107</v>
      </c>
      <c r="F15" s="330"/>
      <c r="G15" s="330"/>
      <c r="H15" s="330"/>
      <c r="I15" s="330"/>
      <c r="J15" s="330"/>
      <c r="K15" s="165"/>
      <c r="L15" s="165"/>
      <c r="M15" s="165"/>
      <c r="N15" s="165"/>
      <c r="O15" s="165"/>
    </row>
    <row r="16" spans="1:15" ht="34.5" customHeight="1">
      <c r="A16" s="165"/>
      <c r="B16" s="358" t="s">
        <v>78</v>
      </c>
      <c r="C16" s="359"/>
      <c r="D16" s="178">
        <v>910.08</v>
      </c>
      <c r="E16" s="360" t="s">
        <v>108</v>
      </c>
      <c r="F16" s="361"/>
      <c r="G16" s="361"/>
      <c r="H16" s="361"/>
      <c r="I16" s="361"/>
      <c r="J16" s="361"/>
      <c r="K16" s="165"/>
      <c r="L16" s="165"/>
      <c r="M16" s="165"/>
      <c r="N16" s="165"/>
      <c r="O16" s="165"/>
    </row>
    <row r="17" spans="1:15" ht="34.5" customHeight="1">
      <c r="A17" s="165"/>
      <c r="B17" s="358" t="s">
        <v>79</v>
      </c>
      <c r="C17" s="359"/>
      <c r="D17" s="178">
        <v>719.62</v>
      </c>
      <c r="E17" s="360" t="s">
        <v>109</v>
      </c>
      <c r="F17" s="361"/>
      <c r="G17" s="361"/>
      <c r="H17" s="361"/>
      <c r="I17" s="361"/>
      <c r="J17" s="361"/>
      <c r="K17" s="165"/>
      <c r="L17" s="165"/>
      <c r="M17" s="165"/>
      <c r="N17" s="165"/>
      <c r="O17" s="165"/>
    </row>
    <row r="18" spans="1:15" ht="34.5" customHeight="1">
      <c r="A18" s="165"/>
      <c r="B18" s="358" t="s">
        <v>110</v>
      </c>
      <c r="C18" s="359"/>
      <c r="D18" s="318">
        <f>'UO_MEDIA_BEN-AT'!$E$31</f>
        <v>0</v>
      </c>
      <c r="E18" s="362" t="s">
        <v>111</v>
      </c>
      <c r="F18" s="358"/>
      <c r="G18" s="358"/>
      <c r="H18" s="358"/>
      <c r="I18" s="358"/>
      <c r="J18" s="358"/>
      <c r="K18" s="165"/>
      <c r="L18" s="165"/>
      <c r="M18" s="165"/>
      <c r="N18" s="165"/>
      <c r="O18" s="165"/>
    </row>
    <row r="19" spans="1:15" ht="34.5" customHeight="1">
      <c r="A19" s="165"/>
      <c r="B19" s="358" t="s">
        <v>81</v>
      </c>
      <c r="C19" s="359"/>
      <c r="D19" s="179" t="s">
        <v>112</v>
      </c>
      <c r="E19" s="360" t="s">
        <v>113</v>
      </c>
      <c r="F19" s="361"/>
      <c r="G19" s="361"/>
      <c r="H19" s="361"/>
      <c r="I19" s="361"/>
      <c r="J19" s="361"/>
      <c r="K19" s="165"/>
      <c r="L19" s="165"/>
      <c r="M19" s="165"/>
      <c r="N19" s="165"/>
      <c r="O19" s="165"/>
    </row>
    <row r="20" spans="1:15" ht="34.5" customHeight="1">
      <c r="A20" s="165"/>
      <c r="B20" s="358" t="s">
        <v>114</v>
      </c>
      <c r="C20" s="359"/>
      <c r="D20" s="178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165"/>
      <c r="L20" s="165"/>
      <c r="M20" s="165"/>
      <c r="N20" s="165"/>
      <c r="O20" s="165"/>
    </row>
    <row r="21" spans="1:15" ht="15" customHeight="1">
      <c r="A21" s="165"/>
      <c r="B21" s="180"/>
      <c r="C21" s="180"/>
      <c r="D21" s="180"/>
      <c r="E21" s="181"/>
      <c r="F21" s="181"/>
      <c r="G21" s="181"/>
      <c r="H21" s="181"/>
      <c r="I21" s="181"/>
      <c r="J21" s="181"/>
      <c r="K21" s="165"/>
      <c r="L21" s="165"/>
      <c r="M21" s="165"/>
      <c r="N21" s="165"/>
      <c r="O21" s="165"/>
    </row>
    <row r="22" spans="1:15" ht="15" customHeight="1">
      <c r="A22" s="165"/>
      <c r="B22" s="363"/>
      <c r="C22" s="363"/>
      <c r="D22" s="363"/>
      <c r="E22" s="363"/>
      <c r="F22" s="363"/>
      <c r="G22" s="363"/>
      <c r="H22" s="363"/>
      <c r="I22" s="363"/>
      <c r="J22" s="363"/>
      <c r="K22" s="165"/>
      <c r="L22" s="165"/>
      <c r="M22" s="165"/>
      <c r="N22" s="165"/>
      <c r="O22" s="165"/>
    </row>
    <row r="23" spans="1:15" ht="15" customHeight="1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</row>
    <row r="24" spans="1:15" ht="15" customHeight="1">
      <c r="A24" s="165"/>
      <c r="B24" s="165"/>
      <c r="C24" s="165"/>
      <c r="D24" s="165"/>
      <c r="E24" s="165"/>
      <c r="F24" s="165"/>
      <c r="G24" s="165"/>
      <c r="H24" s="182"/>
      <c r="I24" s="165"/>
      <c r="J24" s="165"/>
      <c r="K24" s="165"/>
      <c r="L24" s="165"/>
      <c r="M24" s="165"/>
      <c r="N24" s="165"/>
      <c r="O24" s="165"/>
    </row>
    <row r="25" spans="1:15" ht="15" customHeight="1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</row>
    <row r="26" spans="1:15" ht="15" customHeight="1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</row>
    <row r="27" spans="1:15" ht="15" customHeight="1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</row>
    <row r="28" spans="1:15" ht="1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</row>
    <row r="29" spans="1:15" ht="15" customHeight="1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" customHeight="1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" customHeight="1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</row>
    <row r="32" spans="1:15" ht="15" customHeight="1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</row>
    <row r="33" spans="1:15" ht="15" customHeight="1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</row>
    <row r="34" spans="1:15" ht="15" customHeight="1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</row>
    <row r="35" spans="1:15" ht="15" customHeight="1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</row>
    <row r="36" spans="1:15" ht="15" customHeight="1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</row>
    <row r="37" spans="1:15" ht="15" customHeight="1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</row>
    <row r="38" spans="1:15" ht="15" customHeight="1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</row>
    <row r="39" spans="1:15" ht="15" customHeight="1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</row>
    <row r="40" spans="1:15" ht="15" customHeight="1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183"/>
      <c r="B1" s="184" t="s">
        <v>0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</row>
    <row r="2" spans="1:15" ht="30" customHeight="1">
      <c r="A2" s="185"/>
      <c r="B2" s="185" t="s">
        <v>1</v>
      </c>
      <c r="C2" s="186" t="s">
        <v>2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</row>
    <row r="3" spans="1:15" ht="30" customHeight="1">
      <c r="A3" s="185"/>
      <c r="B3" s="185" t="s">
        <v>3</v>
      </c>
      <c r="C3" s="187" t="s">
        <v>61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5" ht="30" customHeight="1">
      <c r="A4" s="185"/>
      <c r="B4" s="185" t="s">
        <v>5</v>
      </c>
      <c r="C4" s="188" t="s">
        <v>103</v>
      </c>
      <c r="D4" s="189" t="s">
        <v>116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</row>
    <row r="5" spans="1:15" ht="39.75" customHeight="1">
      <c r="A5" s="190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190"/>
      <c r="L5" s="190"/>
      <c r="M5" s="190"/>
      <c r="N5" s="190"/>
      <c r="O5" s="190"/>
    </row>
    <row r="6" spans="1:15" ht="19.5" customHeight="1">
      <c r="A6" s="185"/>
      <c r="B6" s="191"/>
      <c r="C6" s="191"/>
      <c r="D6" s="191"/>
      <c r="E6" s="191"/>
      <c r="F6" s="191"/>
      <c r="G6" s="191"/>
      <c r="H6" s="191"/>
      <c r="I6" s="191"/>
      <c r="J6" s="191"/>
      <c r="K6" s="185"/>
      <c r="L6" s="185"/>
      <c r="M6" s="185"/>
      <c r="N6" s="185"/>
      <c r="O6" s="185"/>
    </row>
    <row r="7" spans="1:15" ht="39.75" customHeight="1">
      <c r="A7" s="185"/>
      <c r="B7" s="186" t="s">
        <v>7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</row>
    <row r="8" spans="1:15" ht="39.75" customHeight="1">
      <c r="A8" s="192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192"/>
      <c r="L8" s="192"/>
      <c r="M8" s="192"/>
      <c r="N8" s="192"/>
      <c r="O8" s="192"/>
    </row>
    <row r="9" spans="1:15" ht="30" customHeight="1">
      <c r="A9" s="192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192"/>
      <c r="L9" s="192"/>
      <c r="M9" s="192"/>
      <c r="N9" s="192"/>
      <c r="O9" s="192"/>
    </row>
    <row r="10" spans="1:15" ht="30" customHeight="1">
      <c r="A10" s="192"/>
      <c r="B10" s="331"/>
      <c r="C10" s="323"/>
      <c r="D10" s="323"/>
      <c r="E10" s="323"/>
      <c r="F10" s="323"/>
      <c r="G10" s="323"/>
      <c r="H10" s="193" t="s">
        <v>17</v>
      </c>
      <c r="I10" s="193" t="s">
        <v>18</v>
      </c>
      <c r="J10" s="194" t="s">
        <v>19</v>
      </c>
      <c r="K10" s="192"/>
      <c r="L10" s="192"/>
      <c r="M10" s="192"/>
      <c r="N10" s="192"/>
      <c r="O10" s="192"/>
    </row>
    <row r="11" spans="1:15" ht="34.5" customHeight="1">
      <c r="A11" s="192"/>
      <c r="B11" s="195" t="s">
        <v>60</v>
      </c>
      <c r="C11" s="195" t="s">
        <v>61</v>
      </c>
      <c r="D11" s="196">
        <v>804</v>
      </c>
      <c r="E11" s="197">
        <v>139</v>
      </c>
      <c r="F11" s="198">
        <v>15</v>
      </c>
      <c r="G11" s="199">
        <v>0</v>
      </c>
      <c r="H11" s="200">
        <v>917</v>
      </c>
      <c r="I11" s="201">
        <v>969</v>
      </c>
      <c r="J11" s="202">
        <f>H11+I11</f>
        <v>1886</v>
      </c>
      <c r="K11" s="192"/>
      <c r="L11" s="192"/>
      <c r="M11" s="192"/>
      <c r="N11" s="192"/>
      <c r="O11" s="192"/>
    </row>
    <row r="12" spans="1:15" ht="34.5" customHeight="1">
      <c r="A12" s="192"/>
      <c r="B12" s="330" t="s">
        <v>19</v>
      </c>
      <c r="C12" s="331"/>
      <c r="D12" s="203">
        <f t="shared" ref="D12:J12" si="0">SUM(D11:D11)</f>
        <v>804</v>
      </c>
      <c r="E12" s="203">
        <f t="shared" si="0"/>
        <v>139</v>
      </c>
      <c r="F12" s="203">
        <f t="shared" si="0"/>
        <v>15</v>
      </c>
      <c r="G12" s="203">
        <f t="shared" si="0"/>
        <v>0</v>
      </c>
      <c r="H12" s="203">
        <f t="shared" si="0"/>
        <v>917</v>
      </c>
      <c r="I12" s="203">
        <f t="shared" si="0"/>
        <v>969</v>
      </c>
      <c r="J12" s="204">
        <f t="shared" si="0"/>
        <v>1886</v>
      </c>
      <c r="K12" s="192"/>
      <c r="L12" s="192"/>
      <c r="M12" s="192"/>
      <c r="N12" s="192"/>
      <c r="O12" s="192"/>
    </row>
    <row r="13" spans="1:15" ht="30" customHeight="1">
      <c r="A13" s="192"/>
      <c r="B13" s="356"/>
      <c r="C13" s="356"/>
      <c r="D13" s="356"/>
      <c r="E13" s="356"/>
      <c r="F13" s="356"/>
      <c r="G13" s="356"/>
      <c r="H13" s="356"/>
      <c r="I13" s="356"/>
      <c r="J13" s="356"/>
      <c r="K13" s="192"/>
      <c r="L13" s="192"/>
      <c r="M13" s="192"/>
      <c r="N13" s="192"/>
      <c r="O13" s="192"/>
    </row>
    <row r="14" spans="1:15" ht="30" customHeight="1">
      <c r="A14" s="192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192"/>
      <c r="L14" s="192"/>
      <c r="M14" s="192"/>
      <c r="N14" s="192"/>
      <c r="O14" s="192"/>
    </row>
    <row r="15" spans="1:15" ht="39.75" customHeight="1">
      <c r="A15" s="192"/>
      <c r="B15" s="330" t="s">
        <v>105</v>
      </c>
      <c r="C15" s="331"/>
      <c r="D15" s="193" t="s">
        <v>106</v>
      </c>
      <c r="E15" s="324" t="s">
        <v>107</v>
      </c>
      <c r="F15" s="330"/>
      <c r="G15" s="330"/>
      <c r="H15" s="330"/>
      <c r="I15" s="330"/>
      <c r="J15" s="330"/>
      <c r="K15" s="192"/>
      <c r="L15" s="192"/>
      <c r="M15" s="192"/>
      <c r="N15" s="192"/>
      <c r="O15" s="192"/>
    </row>
    <row r="16" spans="1:15" ht="34.5" customHeight="1">
      <c r="A16" s="192"/>
      <c r="B16" s="358" t="s">
        <v>78</v>
      </c>
      <c r="C16" s="359"/>
      <c r="D16" s="205">
        <v>910.08</v>
      </c>
      <c r="E16" s="360" t="s">
        <v>108</v>
      </c>
      <c r="F16" s="361"/>
      <c r="G16" s="361"/>
      <c r="H16" s="361"/>
      <c r="I16" s="361"/>
      <c r="J16" s="361"/>
      <c r="K16" s="192"/>
      <c r="L16" s="192"/>
      <c r="M16" s="192"/>
      <c r="N16" s="192"/>
      <c r="O16" s="192"/>
    </row>
    <row r="17" spans="1:15" ht="34.5" customHeight="1">
      <c r="A17" s="192"/>
      <c r="B17" s="358" t="s">
        <v>79</v>
      </c>
      <c r="C17" s="359"/>
      <c r="D17" s="205">
        <v>719.62</v>
      </c>
      <c r="E17" s="360" t="s">
        <v>109</v>
      </c>
      <c r="F17" s="361"/>
      <c r="G17" s="361"/>
      <c r="H17" s="361"/>
      <c r="I17" s="361"/>
      <c r="J17" s="361"/>
      <c r="K17" s="192"/>
      <c r="L17" s="192"/>
      <c r="M17" s="192"/>
      <c r="N17" s="192"/>
      <c r="O17" s="192"/>
    </row>
    <row r="18" spans="1:15" ht="34.5" customHeight="1">
      <c r="A18" s="192"/>
      <c r="B18" s="358" t="s">
        <v>110</v>
      </c>
      <c r="C18" s="359"/>
      <c r="D18" s="318">
        <f>'UO_MEDIA_BEN-AT'!$E$32</f>
        <v>181.98</v>
      </c>
      <c r="E18" s="362" t="s">
        <v>111</v>
      </c>
      <c r="F18" s="358"/>
      <c r="G18" s="358"/>
      <c r="H18" s="358"/>
      <c r="I18" s="358"/>
      <c r="J18" s="358"/>
      <c r="K18" s="192"/>
      <c r="L18" s="192"/>
      <c r="M18" s="192"/>
      <c r="N18" s="192"/>
      <c r="O18" s="192"/>
    </row>
    <row r="19" spans="1:15" ht="34.5" customHeight="1">
      <c r="A19" s="192"/>
      <c r="B19" s="358" t="s">
        <v>81</v>
      </c>
      <c r="C19" s="359"/>
      <c r="D19" s="206" t="s">
        <v>112</v>
      </c>
      <c r="E19" s="360" t="s">
        <v>113</v>
      </c>
      <c r="F19" s="361"/>
      <c r="G19" s="361"/>
      <c r="H19" s="361"/>
      <c r="I19" s="361"/>
      <c r="J19" s="361"/>
      <c r="K19" s="192"/>
      <c r="L19" s="192"/>
      <c r="M19" s="192"/>
      <c r="N19" s="192"/>
      <c r="O19" s="192"/>
    </row>
    <row r="20" spans="1:15" ht="34.5" customHeight="1">
      <c r="A20" s="192"/>
      <c r="B20" s="358" t="s">
        <v>114</v>
      </c>
      <c r="C20" s="359"/>
      <c r="D20" s="205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192"/>
      <c r="L20" s="192"/>
      <c r="M20" s="192"/>
      <c r="N20" s="192"/>
      <c r="O20" s="192"/>
    </row>
    <row r="21" spans="1:15" ht="15" customHeight="1">
      <c r="A21" s="192"/>
      <c r="B21" s="207"/>
      <c r="C21" s="207"/>
      <c r="D21" s="207"/>
      <c r="E21" s="208"/>
      <c r="F21" s="208"/>
      <c r="G21" s="208"/>
      <c r="H21" s="208"/>
      <c r="I21" s="208"/>
      <c r="J21" s="208"/>
      <c r="K21" s="192"/>
      <c r="L21" s="192"/>
      <c r="M21" s="192"/>
      <c r="N21" s="192"/>
      <c r="O21" s="192"/>
    </row>
    <row r="22" spans="1:15" ht="15" customHeight="1">
      <c r="A22" s="192"/>
      <c r="B22" s="363"/>
      <c r="C22" s="363"/>
      <c r="D22" s="363"/>
      <c r="E22" s="363"/>
      <c r="F22" s="363"/>
      <c r="G22" s="363"/>
      <c r="H22" s="363"/>
      <c r="I22" s="363"/>
      <c r="J22" s="363"/>
      <c r="K22" s="192"/>
      <c r="L22" s="192"/>
      <c r="M22" s="192"/>
      <c r="N22" s="192"/>
      <c r="O22" s="192"/>
    </row>
    <row r="23" spans="1:15" ht="15" customHeight="1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</row>
    <row r="24" spans="1:15" ht="15" customHeight="1">
      <c r="A24" s="192"/>
      <c r="B24" s="192"/>
      <c r="C24" s="192"/>
      <c r="D24" s="192"/>
      <c r="E24" s="192"/>
      <c r="F24" s="192"/>
      <c r="G24" s="192"/>
      <c r="H24" s="209"/>
      <c r="I24" s="192"/>
      <c r="J24" s="192"/>
      <c r="K24" s="192"/>
      <c r="L24" s="192"/>
      <c r="M24" s="192"/>
      <c r="N24" s="192"/>
      <c r="O24" s="192"/>
    </row>
    <row r="25" spans="1:15" ht="15" customHeight="1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</row>
    <row r="26" spans="1:15" ht="15" customHeight="1">
      <c r="A26" s="192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</row>
    <row r="27" spans="1:15" ht="15" customHeight="1">
      <c r="A27" s="192"/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</row>
    <row r="28" spans="1:15" ht="15" customHeight="1">
      <c r="A28" s="192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</row>
    <row r="29" spans="1:15" ht="15" customHeight="1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</row>
    <row r="30" spans="1:15" ht="15" customHeight="1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</row>
    <row r="31" spans="1:15" ht="15" customHeight="1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</row>
    <row r="32" spans="1:15" ht="15" customHeight="1">
      <c r="A32" s="192"/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</row>
    <row r="33" spans="1:15" ht="15" customHeight="1">
      <c r="A33" s="192"/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</row>
    <row r="34" spans="1:15" ht="15" customHeight="1">
      <c r="A34" s="192"/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</row>
    <row r="35" spans="1:15" ht="15" customHeight="1">
      <c r="A35" s="192"/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</row>
    <row r="36" spans="1:15" ht="15" customHeight="1">
      <c r="A36" s="192"/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</row>
    <row r="37" spans="1:15" ht="15" customHeight="1">
      <c r="A37" s="192"/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</row>
    <row r="38" spans="1:15" ht="15" customHeight="1">
      <c r="A38" s="192"/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</row>
    <row r="39" spans="1:15" ht="15" customHeight="1">
      <c r="A39" s="192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</row>
    <row r="40" spans="1:15" ht="15" customHeight="1">
      <c r="A40" s="192"/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20" sqref="D20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210"/>
      <c r="B1" s="211" t="s">
        <v>0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5" ht="30" customHeight="1">
      <c r="A2" s="212"/>
      <c r="B2" s="212" t="s">
        <v>1</v>
      </c>
      <c r="C2" s="213" t="s">
        <v>2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</row>
    <row r="3" spans="1:15" ht="30" customHeight="1">
      <c r="A3" s="212"/>
      <c r="B3" s="212" t="s">
        <v>3</v>
      </c>
      <c r="C3" s="214" t="s">
        <v>63</v>
      </c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ht="30" customHeight="1">
      <c r="A4" s="212"/>
      <c r="B4" s="212" t="s">
        <v>5</v>
      </c>
      <c r="C4" s="215" t="s">
        <v>103</v>
      </c>
      <c r="D4" s="216" t="s">
        <v>116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ht="39.75" customHeight="1">
      <c r="A5" s="217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217"/>
      <c r="L5" s="217"/>
      <c r="M5" s="217"/>
      <c r="N5" s="217"/>
      <c r="O5" s="217"/>
    </row>
    <row r="6" spans="1:15" ht="19.5" customHeight="1">
      <c r="A6" s="212"/>
      <c r="B6" s="218"/>
      <c r="C6" s="218"/>
      <c r="D6" s="218"/>
      <c r="E6" s="218"/>
      <c r="F6" s="218"/>
      <c r="G6" s="218"/>
      <c r="H6" s="218"/>
      <c r="I6" s="218"/>
      <c r="J6" s="218"/>
      <c r="K6" s="212"/>
      <c r="L6" s="212"/>
      <c r="M6" s="212"/>
      <c r="N6" s="212"/>
      <c r="O6" s="212"/>
    </row>
    <row r="7" spans="1:15" ht="39.75" customHeight="1">
      <c r="A7" s="212"/>
      <c r="B7" s="213" t="s">
        <v>7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</row>
    <row r="8" spans="1:15" ht="39.75" customHeight="1">
      <c r="A8" s="219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219"/>
      <c r="L8" s="219"/>
      <c r="M8" s="219"/>
      <c r="N8" s="219"/>
      <c r="O8" s="219"/>
    </row>
    <row r="9" spans="1:15" ht="30" customHeight="1">
      <c r="A9" s="219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219"/>
      <c r="L9" s="219"/>
      <c r="M9" s="219"/>
      <c r="N9" s="219"/>
      <c r="O9" s="219"/>
    </row>
    <row r="10" spans="1:15" ht="30" customHeight="1">
      <c r="A10" s="219"/>
      <c r="B10" s="331"/>
      <c r="C10" s="323"/>
      <c r="D10" s="323"/>
      <c r="E10" s="323"/>
      <c r="F10" s="323"/>
      <c r="G10" s="323"/>
      <c r="H10" s="220" t="s">
        <v>17</v>
      </c>
      <c r="I10" s="220" t="s">
        <v>18</v>
      </c>
      <c r="J10" s="221" t="s">
        <v>19</v>
      </c>
      <c r="K10" s="219"/>
      <c r="L10" s="219"/>
      <c r="M10" s="219"/>
      <c r="N10" s="219"/>
      <c r="O10" s="219"/>
    </row>
    <row r="11" spans="1:15" ht="34.5" customHeight="1">
      <c r="A11" s="219"/>
      <c r="B11" s="222" t="s">
        <v>62</v>
      </c>
      <c r="C11" s="222" t="s">
        <v>63</v>
      </c>
      <c r="D11" s="223">
        <v>239</v>
      </c>
      <c r="E11" s="224">
        <v>64</v>
      </c>
      <c r="F11" s="225">
        <v>0</v>
      </c>
      <c r="G11" s="226">
        <v>0</v>
      </c>
      <c r="H11" s="227">
        <v>235</v>
      </c>
      <c r="I11" s="228">
        <v>353</v>
      </c>
      <c r="J11" s="229">
        <f>H11+I11</f>
        <v>588</v>
      </c>
      <c r="K11" s="219"/>
      <c r="L11" s="219"/>
      <c r="M11" s="219"/>
      <c r="N11" s="219"/>
      <c r="O11" s="219"/>
    </row>
    <row r="12" spans="1:15" ht="34.5" customHeight="1">
      <c r="A12" s="219"/>
      <c r="B12" s="330" t="s">
        <v>19</v>
      </c>
      <c r="C12" s="331"/>
      <c r="D12" s="230">
        <f t="shared" ref="D12:J12" si="0">SUM(D11:D11)</f>
        <v>239</v>
      </c>
      <c r="E12" s="230">
        <f t="shared" si="0"/>
        <v>64</v>
      </c>
      <c r="F12" s="230">
        <f t="shared" si="0"/>
        <v>0</v>
      </c>
      <c r="G12" s="230">
        <f t="shared" si="0"/>
        <v>0</v>
      </c>
      <c r="H12" s="230">
        <f t="shared" si="0"/>
        <v>235</v>
      </c>
      <c r="I12" s="230">
        <f t="shared" si="0"/>
        <v>353</v>
      </c>
      <c r="J12" s="231">
        <f t="shared" si="0"/>
        <v>588</v>
      </c>
      <c r="K12" s="219"/>
      <c r="L12" s="219"/>
      <c r="M12" s="219"/>
      <c r="N12" s="219"/>
      <c r="O12" s="219"/>
    </row>
    <row r="13" spans="1:15" ht="30" customHeight="1">
      <c r="A13" s="219"/>
      <c r="B13" s="356"/>
      <c r="C13" s="356"/>
      <c r="D13" s="356"/>
      <c r="E13" s="356"/>
      <c r="F13" s="356"/>
      <c r="G13" s="356"/>
      <c r="H13" s="356"/>
      <c r="I13" s="356"/>
      <c r="J13" s="356"/>
      <c r="K13" s="219"/>
      <c r="L13" s="219"/>
      <c r="M13" s="219"/>
      <c r="N13" s="219"/>
      <c r="O13" s="219"/>
    </row>
    <row r="14" spans="1:15" ht="30" customHeight="1">
      <c r="A14" s="219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219"/>
      <c r="L14" s="219"/>
      <c r="M14" s="219"/>
      <c r="N14" s="219"/>
      <c r="O14" s="219"/>
    </row>
    <row r="15" spans="1:15" ht="39.75" customHeight="1">
      <c r="A15" s="219"/>
      <c r="B15" s="330" t="s">
        <v>105</v>
      </c>
      <c r="C15" s="331"/>
      <c r="D15" s="220" t="s">
        <v>106</v>
      </c>
      <c r="E15" s="324" t="s">
        <v>107</v>
      </c>
      <c r="F15" s="330"/>
      <c r="G15" s="330"/>
      <c r="H15" s="330"/>
      <c r="I15" s="330"/>
      <c r="J15" s="330"/>
      <c r="K15" s="219"/>
      <c r="L15" s="219"/>
      <c r="M15" s="219"/>
      <c r="N15" s="219"/>
      <c r="O15" s="219"/>
    </row>
    <row r="16" spans="1:15" ht="34.5" customHeight="1">
      <c r="A16" s="219"/>
      <c r="B16" s="358" t="s">
        <v>78</v>
      </c>
      <c r="C16" s="359"/>
      <c r="D16" s="232">
        <v>910.08</v>
      </c>
      <c r="E16" s="360" t="s">
        <v>108</v>
      </c>
      <c r="F16" s="361"/>
      <c r="G16" s="361"/>
      <c r="H16" s="361"/>
      <c r="I16" s="361"/>
      <c r="J16" s="361"/>
      <c r="K16" s="219"/>
      <c r="L16" s="219"/>
      <c r="M16" s="219"/>
      <c r="N16" s="219"/>
      <c r="O16" s="219"/>
    </row>
    <row r="17" spans="1:15" ht="34.5" customHeight="1">
      <c r="A17" s="219"/>
      <c r="B17" s="358" t="s">
        <v>79</v>
      </c>
      <c r="C17" s="359"/>
      <c r="D17" s="232">
        <v>719.62</v>
      </c>
      <c r="E17" s="360" t="s">
        <v>109</v>
      </c>
      <c r="F17" s="361"/>
      <c r="G17" s="361"/>
      <c r="H17" s="361"/>
      <c r="I17" s="361"/>
      <c r="J17" s="361"/>
      <c r="K17" s="219"/>
      <c r="L17" s="219"/>
      <c r="M17" s="219"/>
      <c r="N17" s="219"/>
      <c r="O17" s="219"/>
    </row>
    <row r="18" spans="1:15" ht="34.5" customHeight="1">
      <c r="A18" s="219"/>
      <c r="B18" s="358" t="s">
        <v>110</v>
      </c>
      <c r="C18" s="359"/>
      <c r="D18" s="318">
        <f>'UO_MEDIA_BEN-AT'!$E$33</f>
        <v>0</v>
      </c>
      <c r="E18" s="362" t="s">
        <v>111</v>
      </c>
      <c r="F18" s="358"/>
      <c r="G18" s="358"/>
      <c r="H18" s="358"/>
      <c r="I18" s="358"/>
      <c r="J18" s="358"/>
      <c r="K18" s="219"/>
      <c r="L18" s="219"/>
      <c r="M18" s="219"/>
      <c r="N18" s="219"/>
      <c r="O18" s="219"/>
    </row>
    <row r="19" spans="1:15" ht="34.5" customHeight="1">
      <c r="A19" s="219"/>
      <c r="B19" s="358" t="s">
        <v>81</v>
      </c>
      <c r="C19" s="359"/>
      <c r="D19" s="233" t="s">
        <v>112</v>
      </c>
      <c r="E19" s="360" t="s">
        <v>113</v>
      </c>
      <c r="F19" s="361"/>
      <c r="G19" s="361"/>
      <c r="H19" s="361"/>
      <c r="I19" s="361"/>
      <c r="J19" s="361"/>
      <c r="K19" s="219"/>
      <c r="L19" s="219"/>
      <c r="M19" s="219"/>
      <c r="N19" s="219"/>
      <c r="O19" s="219"/>
    </row>
    <row r="20" spans="1:15" ht="34.5" customHeight="1">
      <c r="A20" s="219"/>
      <c r="B20" s="358" t="s">
        <v>114</v>
      </c>
      <c r="C20" s="359"/>
      <c r="D20" s="232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219"/>
      <c r="L20" s="219"/>
      <c r="M20" s="219"/>
      <c r="N20" s="219"/>
      <c r="O20" s="219"/>
    </row>
    <row r="21" spans="1:15" ht="15" customHeight="1">
      <c r="A21" s="219"/>
      <c r="B21" s="234"/>
      <c r="C21" s="234"/>
      <c r="D21" s="234"/>
      <c r="E21" s="235"/>
      <c r="F21" s="235"/>
      <c r="G21" s="235"/>
      <c r="H21" s="235"/>
      <c r="I21" s="235"/>
      <c r="J21" s="235"/>
      <c r="K21" s="219"/>
      <c r="L21" s="219"/>
      <c r="M21" s="219"/>
      <c r="N21" s="219"/>
      <c r="O21" s="219"/>
    </row>
    <row r="22" spans="1:15" ht="15" customHeight="1">
      <c r="A22" s="219"/>
      <c r="B22" s="363"/>
      <c r="C22" s="363"/>
      <c r="D22" s="363"/>
      <c r="E22" s="363"/>
      <c r="F22" s="363"/>
      <c r="G22" s="363"/>
      <c r="H22" s="363"/>
      <c r="I22" s="363"/>
      <c r="J22" s="363"/>
      <c r="K22" s="219"/>
      <c r="L22" s="219"/>
      <c r="M22" s="219"/>
      <c r="N22" s="219"/>
      <c r="O22" s="219"/>
    </row>
    <row r="23" spans="1:15" ht="15" customHeight="1">
      <c r="A23" s="219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</row>
    <row r="24" spans="1:15" ht="15" customHeight="1">
      <c r="A24" s="219"/>
      <c r="B24" s="219"/>
      <c r="C24" s="219"/>
      <c r="D24" s="219"/>
      <c r="E24" s="219"/>
      <c r="F24" s="219"/>
      <c r="G24" s="219"/>
      <c r="H24" s="236"/>
      <c r="I24" s="219"/>
      <c r="J24" s="219"/>
      <c r="K24" s="219"/>
      <c r="L24" s="219"/>
      <c r="M24" s="219"/>
      <c r="N24" s="219"/>
      <c r="O24" s="219"/>
    </row>
    <row r="25" spans="1:15" ht="15" customHeight="1">
      <c r="A25" s="219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</row>
    <row r="26" spans="1:15" ht="15" customHeight="1">
      <c r="A26" s="219"/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</row>
    <row r="27" spans="1:15" ht="15" customHeight="1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</row>
    <row r="28" spans="1:15" ht="15" customHeight="1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</row>
    <row r="29" spans="1:15" ht="15" customHeight="1">
      <c r="A29" s="219"/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</row>
    <row r="30" spans="1:15" ht="15" customHeight="1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</row>
    <row r="31" spans="1:15" ht="15" customHeight="1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</row>
    <row r="32" spans="1:15" ht="15" customHeight="1">
      <c r="A32" s="219"/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</row>
    <row r="33" spans="1:15" ht="15" customHeight="1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</row>
    <row r="34" spans="1:15" ht="15" customHeight="1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</row>
    <row r="35" spans="1:15" ht="15" customHeight="1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</row>
    <row r="36" spans="1:15" ht="15" customHeight="1">
      <c r="A36" s="219"/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</row>
    <row r="37" spans="1:15" ht="15" customHeight="1">
      <c r="A37" s="219"/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</row>
    <row r="38" spans="1:15" ht="15" customHeight="1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</row>
    <row r="39" spans="1:15" ht="15" customHeight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</row>
    <row r="40" spans="1:15" ht="15" customHeight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237"/>
      <c r="B1" s="238" t="s">
        <v>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</row>
    <row r="2" spans="1:15" ht="30" customHeight="1">
      <c r="A2" s="239"/>
      <c r="B2" s="239" t="s">
        <v>1</v>
      </c>
      <c r="C2" s="240" t="s">
        <v>2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 ht="30" customHeight="1">
      <c r="A3" s="239"/>
      <c r="B3" s="239" t="s">
        <v>3</v>
      </c>
      <c r="C3" s="241" t="s">
        <v>65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1:15" ht="30" customHeight="1">
      <c r="A4" s="239"/>
      <c r="B4" s="239" t="s">
        <v>5</v>
      </c>
      <c r="C4" s="242" t="s">
        <v>103</v>
      </c>
      <c r="D4" s="243" t="s">
        <v>116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1:15" ht="39.75" customHeight="1">
      <c r="A5" s="24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244"/>
      <c r="L5" s="244"/>
      <c r="M5" s="244"/>
      <c r="N5" s="244"/>
      <c r="O5" s="244"/>
    </row>
    <row r="6" spans="1:15" ht="19.5" customHeight="1">
      <c r="A6" s="239"/>
      <c r="B6" s="245"/>
      <c r="C6" s="245"/>
      <c r="D6" s="245"/>
      <c r="E6" s="245"/>
      <c r="F6" s="245"/>
      <c r="G6" s="245"/>
      <c r="H6" s="245"/>
      <c r="I6" s="245"/>
      <c r="J6" s="245"/>
      <c r="K6" s="239"/>
      <c r="L6" s="239"/>
      <c r="M6" s="239"/>
      <c r="N6" s="239"/>
      <c r="O6" s="239"/>
    </row>
    <row r="7" spans="1:15" ht="39.75" customHeight="1">
      <c r="A7" s="239"/>
      <c r="B7" s="240" t="s">
        <v>7</v>
      </c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</row>
    <row r="8" spans="1:15" ht="39.75" customHeight="1">
      <c r="A8" s="246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246"/>
      <c r="L8" s="246"/>
      <c r="M8" s="246"/>
      <c r="N8" s="246"/>
      <c r="O8" s="246"/>
    </row>
    <row r="9" spans="1:15" ht="30" customHeight="1">
      <c r="A9" s="246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246"/>
      <c r="L9" s="246"/>
      <c r="M9" s="246"/>
      <c r="N9" s="246"/>
      <c r="O9" s="246"/>
    </row>
    <row r="10" spans="1:15" ht="30" customHeight="1">
      <c r="A10" s="246"/>
      <c r="B10" s="331"/>
      <c r="C10" s="323"/>
      <c r="D10" s="323"/>
      <c r="E10" s="323"/>
      <c r="F10" s="323"/>
      <c r="G10" s="323"/>
      <c r="H10" s="247" t="s">
        <v>17</v>
      </c>
      <c r="I10" s="247" t="s">
        <v>18</v>
      </c>
      <c r="J10" s="248" t="s">
        <v>19</v>
      </c>
      <c r="K10" s="246"/>
      <c r="L10" s="246"/>
      <c r="M10" s="246"/>
      <c r="N10" s="246"/>
      <c r="O10" s="246"/>
    </row>
    <row r="11" spans="1:15" ht="34.5" customHeight="1">
      <c r="A11" s="246"/>
      <c r="B11" s="249" t="s">
        <v>64</v>
      </c>
      <c r="C11" s="249" t="s">
        <v>65</v>
      </c>
      <c r="D11" s="250">
        <v>498</v>
      </c>
      <c r="E11" s="251">
        <v>111</v>
      </c>
      <c r="F11" s="252">
        <v>0</v>
      </c>
      <c r="G11" s="253">
        <v>0</v>
      </c>
      <c r="H11" s="254">
        <v>647</v>
      </c>
      <c r="I11" s="255">
        <v>882</v>
      </c>
      <c r="J11" s="256">
        <f>H11+I11</f>
        <v>1529</v>
      </c>
      <c r="K11" s="246"/>
      <c r="L11" s="246"/>
      <c r="M11" s="246"/>
      <c r="N11" s="246"/>
      <c r="O11" s="246"/>
    </row>
    <row r="12" spans="1:15" ht="34.5" customHeight="1">
      <c r="A12" s="246"/>
      <c r="B12" s="330" t="s">
        <v>19</v>
      </c>
      <c r="C12" s="331"/>
      <c r="D12" s="257">
        <f t="shared" ref="D12:J12" si="0">SUM(D11:D11)</f>
        <v>498</v>
      </c>
      <c r="E12" s="257">
        <f t="shared" si="0"/>
        <v>111</v>
      </c>
      <c r="F12" s="257">
        <f t="shared" si="0"/>
        <v>0</v>
      </c>
      <c r="G12" s="257">
        <f t="shared" si="0"/>
        <v>0</v>
      </c>
      <c r="H12" s="257">
        <f t="shared" si="0"/>
        <v>647</v>
      </c>
      <c r="I12" s="257">
        <f t="shared" si="0"/>
        <v>882</v>
      </c>
      <c r="J12" s="258">
        <f t="shared" si="0"/>
        <v>1529</v>
      </c>
      <c r="K12" s="246"/>
      <c r="L12" s="246"/>
      <c r="M12" s="246"/>
      <c r="N12" s="246"/>
      <c r="O12" s="246"/>
    </row>
    <row r="13" spans="1:15" ht="30" customHeight="1">
      <c r="A13" s="246"/>
      <c r="B13" s="356"/>
      <c r="C13" s="356"/>
      <c r="D13" s="356"/>
      <c r="E13" s="356"/>
      <c r="F13" s="356"/>
      <c r="G13" s="356"/>
      <c r="H13" s="356"/>
      <c r="I13" s="356"/>
      <c r="J13" s="356"/>
      <c r="K13" s="246"/>
      <c r="L13" s="246"/>
      <c r="M13" s="246"/>
      <c r="N13" s="246"/>
      <c r="O13" s="246"/>
    </row>
    <row r="14" spans="1:15" ht="30" customHeight="1">
      <c r="A14" s="246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246"/>
      <c r="L14" s="246"/>
      <c r="M14" s="246"/>
      <c r="N14" s="246"/>
      <c r="O14" s="246"/>
    </row>
    <row r="15" spans="1:15" ht="39.75" customHeight="1">
      <c r="A15" s="246"/>
      <c r="B15" s="330" t="s">
        <v>105</v>
      </c>
      <c r="C15" s="331"/>
      <c r="D15" s="247" t="s">
        <v>106</v>
      </c>
      <c r="E15" s="324" t="s">
        <v>107</v>
      </c>
      <c r="F15" s="330"/>
      <c r="G15" s="330"/>
      <c r="H15" s="330"/>
      <c r="I15" s="330"/>
      <c r="J15" s="330"/>
      <c r="K15" s="246"/>
      <c r="L15" s="246"/>
      <c r="M15" s="246"/>
      <c r="N15" s="246"/>
      <c r="O15" s="246"/>
    </row>
    <row r="16" spans="1:15" ht="34.5" customHeight="1">
      <c r="A16" s="246"/>
      <c r="B16" s="358" t="s">
        <v>78</v>
      </c>
      <c r="C16" s="359"/>
      <c r="D16" s="259">
        <v>910.08</v>
      </c>
      <c r="E16" s="360" t="s">
        <v>108</v>
      </c>
      <c r="F16" s="361"/>
      <c r="G16" s="361"/>
      <c r="H16" s="361"/>
      <c r="I16" s="361"/>
      <c r="J16" s="361"/>
      <c r="K16" s="246"/>
      <c r="L16" s="246"/>
      <c r="M16" s="246"/>
      <c r="N16" s="246"/>
      <c r="O16" s="246"/>
    </row>
    <row r="17" spans="1:15" ht="34.5" customHeight="1">
      <c r="A17" s="246"/>
      <c r="B17" s="358" t="s">
        <v>79</v>
      </c>
      <c r="C17" s="359"/>
      <c r="D17" s="259">
        <v>719.62</v>
      </c>
      <c r="E17" s="360" t="s">
        <v>109</v>
      </c>
      <c r="F17" s="361"/>
      <c r="G17" s="361"/>
      <c r="H17" s="361"/>
      <c r="I17" s="361"/>
      <c r="J17" s="361"/>
      <c r="K17" s="246"/>
      <c r="L17" s="246"/>
      <c r="M17" s="246"/>
      <c r="N17" s="246"/>
      <c r="O17" s="246"/>
    </row>
    <row r="18" spans="1:15" ht="34.5" customHeight="1">
      <c r="A18" s="246"/>
      <c r="B18" s="358" t="s">
        <v>110</v>
      </c>
      <c r="C18" s="359"/>
      <c r="D18" s="318">
        <f>'UO_MEDIA_BEN-AT'!$E$34</f>
        <v>0</v>
      </c>
      <c r="E18" s="362" t="s">
        <v>111</v>
      </c>
      <c r="F18" s="358"/>
      <c r="G18" s="358"/>
      <c r="H18" s="358"/>
      <c r="I18" s="358"/>
      <c r="J18" s="358"/>
      <c r="K18" s="246"/>
      <c r="L18" s="246"/>
      <c r="M18" s="246"/>
      <c r="N18" s="246"/>
      <c r="O18" s="246"/>
    </row>
    <row r="19" spans="1:15" ht="34.5" customHeight="1">
      <c r="A19" s="246"/>
      <c r="B19" s="358" t="s">
        <v>81</v>
      </c>
      <c r="C19" s="359"/>
      <c r="D19" s="260" t="s">
        <v>112</v>
      </c>
      <c r="E19" s="360" t="s">
        <v>113</v>
      </c>
      <c r="F19" s="361"/>
      <c r="G19" s="361"/>
      <c r="H19" s="361"/>
      <c r="I19" s="361"/>
      <c r="J19" s="361"/>
      <c r="K19" s="246"/>
      <c r="L19" s="246"/>
      <c r="M19" s="246"/>
      <c r="N19" s="246"/>
      <c r="O19" s="246"/>
    </row>
    <row r="20" spans="1:15" ht="34.5" customHeight="1">
      <c r="A20" s="246"/>
      <c r="B20" s="358" t="s">
        <v>114</v>
      </c>
      <c r="C20" s="359"/>
      <c r="D20" s="259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246"/>
      <c r="L20" s="246"/>
      <c r="M20" s="246"/>
      <c r="N20" s="246"/>
      <c r="O20" s="246"/>
    </row>
    <row r="21" spans="1:15" ht="15" customHeight="1">
      <c r="A21" s="246"/>
      <c r="B21" s="261"/>
      <c r="C21" s="261"/>
      <c r="D21" s="261"/>
      <c r="E21" s="262"/>
      <c r="F21" s="262"/>
      <c r="G21" s="262"/>
      <c r="H21" s="262"/>
      <c r="I21" s="262"/>
      <c r="J21" s="262"/>
      <c r="K21" s="246"/>
      <c r="L21" s="246"/>
      <c r="M21" s="246"/>
      <c r="N21" s="246"/>
      <c r="O21" s="246"/>
    </row>
    <row r="22" spans="1:15" ht="15" customHeight="1">
      <c r="A22" s="246"/>
      <c r="B22" s="363"/>
      <c r="C22" s="363"/>
      <c r="D22" s="363"/>
      <c r="E22" s="363"/>
      <c r="F22" s="363"/>
      <c r="G22" s="363"/>
      <c r="H22" s="363"/>
      <c r="I22" s="363"/>
      <c r="J22" s="363"/>
      <c r="K22" s="246"/>
      <c r="L22" s="246"/>
      <c r="M22" s="246"/>
      <c r="N22" s="246"/>
      <c r="O22" s="246"/>
    </row>
    <row r="23" spans="1:15" ht="15" customHeight="1">
      <c r="A23" s="246"/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</row>
    <row r="24" spans="1:15" ht="15" customHeight="1">
      <c r="A24" s="246"/>
      <c r="B24" s="246"/>
      <c r="C24" s="246"/>
      <c r="D24" s="246"/>
      <c r="E24" s="246"/>
      <c r="F24" s="246"/>
      <c r="G24" s="246"/>
      <c r="H24" s="263"/>
      <c r="I24" s="246"/>
      <c r="J24" s="246"/>
      <c r="K24" s="246"/>
      <c r="L24" s="246"/>
      <c r="M24" s="246"/>
      <c r="N24" s="246"/>
      <c r="O24" s="246"/>
    </row>
    <row r="25" spans="1:15" ht="15" customHeight="1">
      <c r="A25" s="246"/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</row>
    <row r="26" spans="1:15" ht="15" customHeight="1">
      <c r="A26" s="246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</row>
    <row r="27" spans="1:15" ht="15" customHeight="1">
      <c r="A27" s="246"/>
      <c r="B27" s="246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6"/>
    </row>
    <row r="28" spans="1:15" ht="15" customHeight="1">
      <c r="A28" s="246"/>
      <c r="B28" s="246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</row>
    <row r="29" spans="1:15" ht="15" customHeight="1">
      <c r="A29" s="246"/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</row>
    <row r="30" spans="1:15" ht="15" customHeight="1">
      <c r="A30" s="246"/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</row>
    <row r="31" spans="1:15" ht="15" customHeight="1">
      <c r="A31" s="24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</row>
    <row r="32" spans="1:15" ht="15" customHeight="1">
      <c r="A32" s="246"/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</row>
    <row r="33" spans="1:15" ht="15" customHeight="1">
      <c r="A33" s="246"/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</row>
    <row r="34" spans="1:15" ht="15" customHeight="1">
      <c r="A34" s="246"/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</row>
    <row r="35" spans="1:15" ht="15" customHeight="1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</row>
    <row r="36" spans="1:15" ht="15" customHeight="1">
      <c r="A36" s="246"/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</row>
    <row r="37" spans="1:15" ht="15" customHeight="1">
      <c r="A37" s="246"/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</row>
    <row r="38" spans="1:15" ht="15" customHeight="1">
      <c r="A38" s="246"/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</row>
    <row r="39" spans="1:15" ht="15" customHeight="1">
      <c r="A39" s="246"/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</row>
    <row r="40" spans="1:15" ht="15" customHeight="1">
      <c r="A40" s="246"/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66</v>
      </c>
      <c r="C11" s="87" t="s">
        <v>67</v>
      </c>
      <c r="D11" s="88">
        <v>2103</v>
      </c>
      <c r="E11" s="88">
        <v>351</v>
      </c>
      <c r="F11" s="88">
        <v>218</v>
      </c>
      <c r="G11" s="89">
        <v>0</v>
      </c>
      <c r="H11" s="88">
        <v>2852</v>
      </c>
      <c r="I11" s="88">
        <v>3194</v>
      </c>
      <c r="J11" s="90">
        <f>H11+I11</f>
        <v>6046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2103</v>
      </c>
      <c r="E12" s="91">
        <f t="shared" si="0"/>
        <v>351</v>
      </c>
      <c r="F12" s="91">
        <f t="shared" si="0"/>
        <v>218</v>
      </c>
      <c r="G12" s="91">
        <f t="shared" si="0"/>
        <v>0</v>
      </c>
      <c r="H12" s="91">
        <f t="shared" si="0"/>
        <v>2852</v>
      </c>
      <c r="I12" s="91">
        <f t="shared" si="0"/>
        <v>3194</v>
      </c>
      <c r="J12" s="92">
        <f t="shared" si="0"/>
        <v>6046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'UO_MEDIA_BEN-AT'!$E$35</f>
        <v>120.77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264"/>
      <c r="B1" s="265" t="s">
        <v>0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30" customHeight="1">
      <c r="A2" s="266"/>
      <c r="B2" s="266" t="s">
        <v>1</v>
      </c>
      <c r="C2" s="267" t="s">
        <v>2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</row>
    <row r="3" spans="1:15" ht="30" customHeight="1">
      <c r="A3" s="266"/>
      <c r="B3" s="266" t="s">
        <v>3</v>
      </c>
      <c r="C3" s="268" t="s">
        <v>69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15" ht="30" customHeight="1">
      <c r="A4" s="266"/>
      <c r="B4" s="266" t="s">
        <v>5</v>
      </c>
      <c r="C4" s="269" t="s">
        <v>103</v>
      </c>
      <c r="D4" s="270" t="s">
        <v>116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</row>
    <row r="5" spans="1:15" ht="39.75" customHeight="1">
      <c r="A5" s="271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271"/>
      <c r="L5" s="271"/>
      <c r="M5" s="271"/>
      <c r="N5" s="271"/>
      <c r="O5" s="271"/>
    </row>
    <row r="6" spans="1:15" ht="19.5" customHeight="1">
      <c r="A6" s="266"/>
      <c r="B6" s="272"/>
      <c r="C6" s="272"/>
      <c r="D6" s="272"/>
      <c r="E6" s="272"/>
      <c r="F6" s="272"/>
      <c r="G6" s="272"/>
      <c r="H6" s="272"/>
      <c r="I6" s="272"/>
      <c r="J6" s="272"/>
      <c r="K6" s="266"/>
      <c r="L6" s="266"/>
      <c r="M6" s="266"/>
      <c r="N6" s="266"/>
      <c r="O6" s="266"/>
    </row>
    <row r="7" spans="1:15" ht="39.75" customHeight="1">
      <c r="A7" s="266"/>
      <c r="B7" s="267" t="s">
        <v>7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15" ht="39.75" customHeight="1">
      <c r="A8" s="27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273"/>
      <c r="L8" s="273"/>
      <c r="M8" s="273"/>
      <c r="N8" s="273"/>
      <c r="O8" s="273"/>
    </row>
    <row r="9" spans="1:15" ht="30" customHeight="1">
      <c r="A9" s="27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273"/>
      <c r="L9" s="273"/>
      <c r="M9" s="273"/>
      <c r="N9" s="273"/>
      <c r="O9" s="273"/>
    </row>
    <row r="10" spans="1:15" ht="30" customHeight="1">
      <c r="A10" s="273"/>
      <c r="B10" s="331"/>
      <c r="C10" s="323"/>
      <c r="D10" s="323"/>
      <c r="E10" s="323"/>
      <c r="F10" s="323"/>
      <c r="G10" s="323"/>
      <c r="H10" s="274" t="s">
        <v>17</v>
      </c>
      <c r="I10" s="274" t="s">
        <v>18</v>
      </c>
      <c r="J10" s="275" t="s">
        <v>19</v>
      </c>
      <c r="K10" s="273"/>
      <c r="L10" s="273"/>
      <c r="M10" s="273"/>
      <c r="N10" s="273"/>
      <c r="O10" s="273"/>
    </row>
    <row r="11" spans="1:15" ht="34.5" customHeight="1">
      <c r="A11" s="273"/>
      <c r="B11" s="276" t="s">
        <v>68</v>
      </c>
      <c r="C11" s="276" t="s">
        <v>69</v>
      </c>
      <c r="D11" s="277">
        <v>261</v>
      </c>
      <c r="E11" s="278">
        <v>43</v>
      </c>
      <c r="F11" s="279">
        <v>16</v>
      </c>
      <c r="G11" s="280">
        <v>0</v>
      </c>
      <c r="H11" s="281">
        <v>268</v>
      </c>
      <c r="I11" s="282">
        <v>368</v>
      </c>
      <c r="J11" s="283">
        <f>H11+I11</f>
        <v>636</v>
      </c>
      <c r="K11" s="273"/>
      <c r="L11" s="273"/>
      <c r="M11" s="273"/>
      <c r="N11" s="273"/>
      <c r="O11" s="273"/>
    </row>
    <row r="12" spans="1:15" ht="34.5" customHeight="1">
      <c r="A12" s="273"/>
      <c r="B12" s="330" t="s">
        <v>19</v>
      </c>
      <c r="C12" s="331"/>
      <c r="D12" s="284">
        <f t="shared" ref="D12:J12" si="0">SUM(D11:D11)</f>
        <v>261</v>
      </c>
      <c r="E12" s="284">
        <f t="shared" si="0"/>
        <v>43</v>
      </c>
      <c r="F12" s="284">
        <f t="shared" si="0"/>
        <v>16</v>
      </c>
      <c r="G12" s="284">
        <f t="shared" si="0"/>
        <v>0</v>
      </c>
      <c r="H12" s="284">
        <f t="shared" si="0"/>
        <v>268</v>
      </c>
      <c r="I12" s="284">
        <f t="shared" si="0"/>
        <v>368</v>
      </c>
      <c r="J12" s="285">
        <f t="shared" si="0"/>
        <v>636</v>
      </c>
      <c r="K12" s="273"/>
      <c r="L12" s="273"/>
      <c r="M12" s="273"/>
      <c r="N12" s="273"/>
      <c r="O12" s="273"/>
    </row>
    <row r="13" spans="1:15" ht="30" customHeight="1">
      <c r="A13" s="273"/>
      <c r="B13" s="356"/>
      <c r="C13" s="356"/>
      <c r="D13" s="356"/>
      <c r="E13" s="356"/>
      <c r="F13" s="356"/>
      <c r="G13" s="356"/>
      <c r="H13" s="356"/>
      <c r="I13" s="356"/>
      <c r="J13" s="356"/>
      <c r="K13" s="273"/>
      <c r="L13" s="273"/>
      <c r="M13" s="273"/>
      <c r="N13" s="273"/>
      <c r="O13" s="273"/>
    </row>
    <row r="14" spans="1:15" ht="30" customHeight="1">
      <c r="A14" s="27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273"/>
      <c r="L14" s="273"/>
      <c r="M14" s="273"/>
      <c r="N14" s="273"/>
      <c r="O14" s="273"/>
    </row>
    <row r="15" spans="1:15" ht="39.75" customHeight="1">
      <c r="A15" s="273"/>
      <c r="B15" s="330" t="s">
        <v>105</v>
      </c>
      <c r="C15" s="331"/>
      <c r="D15" s="274" t="s">
        <v>106</v>
      </c>
      <c r="E15" s="324" t="s">
        <v>107</v>
      </c>
      <c r="F15" s="330"/>
      <c r="G15" s="330"/>
      <c r="H15" s="330"/>
      <c r="I15" s="330"/>
      <c r="J15" s="330"/>
      <c r="K15" s="273"/>
      <c r="L15" s="273"/>
      <c r="M15" s="273"/>
      <c r="N15" s="273"/>
      <c r="O15" s="273"/>
    </row>
    <row r="16" spans="1:15" ht="34.5" customHeight="1">
      <c r="A16" s="273"/>
      <c r="B16" s="358" t="s">
        <v>78</v>
      </c>
      <c r="C16" s="359"/>
      <c r="D16" s="286">
        <v>910.08</v>
      </c>
      <c r="E16" s="360" t="s">
        <v>108</v>
      </c>
      <c r="F16" s="361"/>
      <c r="G16" s="361"/>
      <c r="H16" s="361"/>
      <c r="I16" s="361"/>
      <c r="J16" s="361"/>
      <c r="K16" s="273"/>
      <c r="L16" s="273"/>
      <c r="M16" s="273"/>
      <c r="N16" s="273"/>
      <c r="O16" s="273"/>
    </row>
    <row r="17" spans="1:15" ht="34.5" customHeight="1">
      <c r="A17" s="273"/>
      <c r="B17" s="358" t="s">
        <v>79</v>
      </c>
      <c r="C17" s="359"/>
      <c r="D17" s="286">
        <v>719.62</v>
      </c>
      <c r="E17" s="360" t="s">
        <v>109</v>
      </c>
      <c r="F17" s="361"/>
      <c r="G17" s="361"/>
      <c r="H17" s="361"/>
      <c r="I17" s="361"/>
      <c r="J17" s="361"/>
      <c r="K17" s="273"/>
      <c r="L17" s="273"/>
      <c r="M17" s="273"/>
      <c r="N17" s="273"/>
      <c r="O17" s="273"/>
    </row>
    <row r="18" spans="1:15" ht="34.5" customHeight="1">
      <c r="A18" s="273"/>
      <c r="B18" s="358" t="s">
        <v>110</v>
      </c>
      <c r="C18" s="359"/>
      <c r="D18" s="318">
        <f>'UO_MEDIA_BEN-AT'!$E$36</f>
        <v>199.8</v>
      </c>
      <c r="E18" s="362" t="s">
        <v>111</v>
      </c>
      <c r="F18" s="358"/>
      <c r="G18" s="358"/>
      <c r="H18" s="358"/>
      <c r="I18" s="358"/>
      <c r="J18" s="358"/>
      <c r="K18" s="273"/>
      <c r="L18" s="273"/>
      <c r="M18" s="273"/>
      <c r="N18" s="273"/>
      <c r="O18" s="273"/>
    </row>
    <row r="19" spans="1:15" ht="34.5" customHeight="1">
      <c r="A19" s="273"/>
      <c r="B19" s="358" t="s">
        <v>81</v>
      </c>
      <c r="C19" s="359"/>
      <c r="D19" s="287" t="s">
        <v>112</v>
      </c>
      <c r="E19" s="360" t="s">
        <v>113</v>
      </c>
      <c r="F19" s="361"/>
      <c r="G19" s="361"/>
      <c r="H19" s="361"/>
      <c r="I19" s="361"/>
      <c r="J19" s="361"/>
      <c r="K19" s="273"/>
      <c r="L19" s="273"/>
      <c r="M19" s="273"/>
      <c r="N19" s="273"/>
      <c r="O19" s="273"/>
    </row>
    <row r="20" spans="1:15" ht="34.5" customHeight="1">
      <c r="A20" s="273"/>
      <c r="B20" s="358" t="s">
        <v>114</v>
      </c>
      <c r="C20" s="359"/>
      <c r="D20" s="286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273"/>
      <c r="L20" s="273"/>
      <c r="M20" s="273"/>
      <c r="N20" s="273"/>
      <c r="O20" s="273"/>
    </row>
    <row r="21" spans="1:15" ht="15" customHeight="1">
      <c r="A21" s="273"/>
      <c r="B21" s="288"/>
      <c r="C21" s="288"/>
      <c r="D21" s="288"/>
      <c r="E21" s="289"/>
      <c r="F21" s="289"/>
      <c r="G21" s="289"/>
      <c r="H21" s="289"/>
      <c r="I21" s="289"/>
      <c r="J21" s="289"/>
      <c r="K21" s="273"/>
      <c r="L21" s="273"/>
      <c r="M21" s="273"/>
      <c r="N21" s="273"/>
      <c r="O21" s="273"/>
    </row>
    <row r="22" spans="1:15" ht="15" customHeight="1">
      <c r="A22" s="273"/>
      <c r="B22" s="363"/>
      <c r="C22" s="363"/>
      <c r="D22" s="363"/>
      <c r="E22" s="363"/>
      <c r="F22" s="363"/>
      <c r="G22" s="363"/>
      <c r="H22" s="363"/>
      <c r="I22" s="363"/>
      <c r="J22" s="363"/>
      <c r="K22" s="273"/>
      <c r="L22" s="273"/>
      <c r="M22" s="273"/>
      <c r="N22" s="273"/>
      <c r="O22" s="273"/>
    </row>
    <row r="23" spans="1:15" ht="15" customHeight="1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</row>
    <row r="24" spans="1:15" ht="15" customHeight="1">
      <c r="A24" s="273"/>
      <c r="B24" s="273"/>
      <c r="C24" s="273"/>
      <c r="D24" s="273"/>
      <c r="E24" s="273"/>
      <c r="F24" s="273"/>
      <c r="G24" s="273"/>
      <c r="H24" s="290"/>
      <c r="I24" s="273"/>
      <c r="J24" s="273"/>
      <c r="K24" s="273"/>
      <c r="L24" s="273"/>
      <c r="M24" s="273"/>
      <c r="N24" s="273"/>
      <c r="O24" s="273"/>
    </row>
    <row r="25" spans="1:15" ht="15" customHeight="1">
      <c r="A25" s="273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</row>
    <row r="26" spans="1:15" ht="15" customHeight="1">
      <c r="A26" s="273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</row>
    <row r="27" spans="1:15" ht="15" customHeight="1">
      <c r="A27" s="273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</row>
    <row r="28" spans="1:15" ht="15" customHeight="1">
      <c r="A28" s="273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</row>
    <row r="29" spans="1:15" ht="15" customHeight="1">
      <c r="A29" s="273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3"/>
    </row>
    <row r="30" spans="1:15" ht="15" customHeight="1">
      <c r="A30" s="273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</row>
    <row r="31" spans="1:15" ht="15" customHeight="1">
      <c r="A31" s="273"/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3"/>
    </row>
    <row r="32" spans="1:15" ht="15" customHeight="1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</row>
    <row r="33" spans="1:15" ht="15" customHeight="1">
      <c r="A33" s="273"/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</row>
    <row r="34" spans="1:15" ht="15" customHeight="1">
      <c r="A34" s="273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</row>
    <row r="35" spans="1:15" ht="15" customHeight="1">
      <c r="A35" s="273"/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</row>
    <row r="36" spans="1:15" ht="15" customHeight="1">
      <c r="A36" s="273"/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</row>
    <row r="37" spans="1:15" ht="15" customHeight="1">
      <c r="A37" s="273"/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</row>
    <row r="38" spans="1:15" ht="15" customHeight="1">
      <c r="A38" s="273"/>
      <c r="B38" s="273"/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</row>
    <row r="39" spans="1:15" ht="15" customHeight="1">
      <c r="A39" s="273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</row>
    <row r="40" spans="1:15" ht="15" customHeight="1">
      <c r="A40" s="273"/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22" workbookViewId="0">
      <selection activeCell="G40" sqref="G40"/>
    </sheetView>
  </sheetViews>
  <sheetFormatPr defaultRowHeight="12.75"/>
  <cols>
    <col min="1" max="2" width="20.7109375" style="85" customWidth="1"/>
    <col min="3" max="5" width="30.7109375" style="85" customWidth="1"/>
    <col min="6" max="6" width="9.140625" style="85"/>
    <col min="7" max="8" width="9.140625" style="85" customWidth="1"/>
    <col min="9" max="16384" width="9.140625" style="85"/>
  </cols>
  <sheetData>
    <row r="1" spans="1:8" s="4" customFormat="1" ht="30" customHeight="1">
      <c r="A1" s="4" t="s">
        <v>0</v>
      </c>
    </row>
    <row r="2" spans="1:8" s="4" customFormat="1" ht="30" customHeight="1">
      <c r="A2" s="352" t="s">
        <v>1</v>
      </c>
      <c r="B2" s="352"/>
      <c r="C2" s="7" t="s">
        <v>2</v>
      </c>
      <c r="D2" s="6"/>
    </row>
    <row r="3" spans="1:8" s="4" customFormat="1" ht="30" customHeight="1">
      <c r="A3" s="352" t="s">
        <v>3</v>
      </c>
      <c r="B3" s="352"/>
      <c r="C3" s="7" t="s">
        <v>4</v>
      </c>
      <c r="D3" s="6"/>
    </row>
    <row r="4" spans="1:8" s="4" customFormat="1" ht="39.75" customHeight="1">
      <c r="A4" s="5" t="s">
        <v>5</v>
      </c>
      <c r="B4" s="6"/>
      <c r="C4" s="8" t="str">
        <f>JE!C4</f>
        <v>AGOSTO</v>
      </c>
      <c r="D4" s="8">
        <f>JE!D4</f>
        <v>2021</v>
      </c>
    </row>
    <row r="5" spans="1:8" ht="15" customHeight="1"/>
    <row r="6" spans="1:8" s="3" customFormat="1" ht="30" customHeight="1">
      <c r="A6" s="353" t="s">
        <v>93</v>
      </c>
      <c r="B6" s="353"/>
      <c r="C6" s="353"/>
      <c r="D6" s="353"/>
      <c r="E6" s="353"/>
    </row>
    <row r="7" spans="1:8" ht="15" customHeight="1">
      <c r="A7" s="54"/>
      <c r="B7" s="54"/>
      <c r="C7" s="54"/>
      <c r="D7" s="54"/>
      <c r="E7" s="54"/>
    </row>
    <row r="8" spans="1:8" ht="15" customHeight="1"/>
    <row r="9" spans="1:8" ht="39.75" customHeight="1">
      <c r="A9" s="350" t="s">
        <v>8</v>
      </c>
      <c r="B9" s="351"/>
      <c r="C9" s="354" t="s">
        <v>94</v>
      </c>
      <c r="D9" s="355"/>
      <c r="E9" s="55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</row>
    <row r="10" spans="1:8" ht="30" customHeight="1">
      <c r="A10" s="350" t="s">
        <v>10</v>
      </c>
      <c r="B10" s="351" t="s">
        <v>11</v>
      </c>
      <c r="C10" s="56" t="s">
        <v>14</v>
      </c>
      <c r="D10" s="56" t="s">
        <v>95</v>
      </c>
      <c r="E10" s="57" t="s">
        <v>96</v>
      </c>
    </row>
    <row r="11" spans="1:8" ht="15" customHeight="1">
      <c r="A11" s="350"/>
      <c r="B11" s="351"/>
      <c r="C11" s="58" t="s">
        <v>97</v>
      </c>
      <c r="D11" s="58" t="s">
        <v>98</v>
      </c>
      <c r="E11" s="59" t="s">
        <v>99</v>
      </c>
      <c r="G11" s="60" t="s">
        <v>100</v>
      </c>
      <c r="H11" s="60"/>
    </row>
    <row r="12" spans="1:8" s="61" customFormat="1" ht="24.75" customHeight="1">
      <c r="A12" s="62" t="s">
        <v>20</v>
      </c>
      <c r="B12" s="63" t="s">
        <v>21</v>
      </c>
      <c r="C12" s="64">
        <f>QTDE_BENEFIÁRIOS_JE_por_UO!F11</f>
        <v>3</v>
      </c>
      <c r="D12" s="65">
        <v>0</v>
      </c>
      <c r="E12" s="66">
        <f t="shared" ref="E12:E40" si="0">ROUND(IFERROR((D12/C12)/$E$9,0),2)</f>
        <v>0</v>
      </c>
      <c r="G12" s="67">
        <f>TSE!$D$18</f>
        <v>0</v>
      </c>
      <c r="H12" s="68">
        <f t="shared" ref="H12:H40" si="1">E12-G12</f>
        <v>0</v>
      </c>
    </row>
    <row r="13" spans="1:8" s="61" customFormat="1" ht="24.75" customHeight="1">
      <c r="A13" s="69" t="s">
        <v>22</v>
      </c>
      <c r="B13" s="70" t="s">
        <v>23</v>
      </c>
      <c r="C13" s="71">
        <f>QTDE_BENEFIÁRIOS_JE_por_UO!F12</f>
        <v>0</v>
      </c>
      <c r="D13" s="72">
        <v>0</v>
      </c>
      <c r="E13" s="73">
        <f t="shared" si="0"/>
        <v>0</v>
      </c>
      <c r="G13" s="67">
        <f>'TRE-AC'!$D$18</f>
        <v>0</v>
      </c>
      <c r="H13" s="68">
        <f t="shared" si="1"/>
        <v>0</v>
      </c>
    </row>
    <row r="14" spans="1:8" s="61" customFormat="1" ht="24.75" customHeight="1">
      <c r="A14" s="69" t="s">
        <v>24</v>
      </c>
      <c r="B14" s="70" t="s">
        <v>25</v>
      </c>
      <c r="C14" s="71">
        <f>QTDE_BENEFIÁRIOS_JE_por_UO!F13</f>
        <v>46</v>
      </c>
      <c r="D14" s="72">
        <v>9173.4</v>
      </c>
      <c r="E14" s="73">
        <f t="shared" si="0"/>
        <v>24.93</v>
      </c>
      <c r="G14" s="67">
        <f>'TRE-AL'!$D$18</f>
        <v>24.93</v>
      </c>
      <c r="H14" s="68">
        <f t="shared" si="1"/>
        <v>0</v>
      </c>
    </row>
    <row r="15" spans="1:8" s="61" customFormat="1" ht="24.75" customHeight="1">
      <c r="A15" s="69" t="s">
        <v>26</v>
      </c>
      <c r="B15" s="70" t="s">
        <v>27</v>
      </c>
      <c r="C15" s="71">
        <f>QTDE_BENEFIÁRIOS_JE_por_UO!F14</f>
        <v>10</v>
      </c>
      <c r="D15" s="72">
        <v>0</v>
      </c>
      <c r="E15" s="73">
        <f t="shared" si="0"/>
        <v>0</v>
      </c>
      <c r="G15" s="67">
        <f>'TRE-AM'!$D$18</f>
        <v>0</v>
      </c>
      <c r="H15" s="68">
        <f t="shared" si="1"/>
        <v>0</v>
      </c>
    </row>
    <row r="16" spans="1:8" s="61" customFormat="1" ht="24.75" customHeight="1">
      <c r="A16" s="69" t="s">
        <v>28</v>
      </c>
      <c r="B16" s="70" t="s">
        <v>29</v>
      </c>
      <c r="C16" s="71">
        <f>QTDE_BENEFIÁRIOS_JE_por_UO!F15</f>
        <v>56</v>
      </c>
      <c r="D16" s="72">
        <v>142668.88999999998</v>
      </c>
      <c r="E16" s="73">
        <f t="shared" si="0"/>
        <v>318.45999999999998</v>
      </c>
      <c r="G16" s="67">
        <f>'TRE-BA'!$D$18</f>
        <v>318.45999999999998</v>
      </c>
      <c r="H16" s="68">
        <f t="shared" si="1"/>
        <v>0</v>
      </c>
    </row>
    <row r="17" spans="1:8" s="61" customFormat="1" ht="24.75" customHeight="1">
      <c r="A17" s="69" t="s">
        <v>30</v>
      </c>
      <c r="B17" s="70" t="s">
        <v>31</v>
      </c>
      <c r="C17" s="71">
        <f>QTDE_BENEFIÁRIOS_JE_por_UO!F16</f>
        <v>13</v>
      </c>
      <c r="D17" s="72">
        <v>3595.29</v>
      </c>
      <c r="E17" s="73">
        <f t="shared" si="0"/>
        <v>34.57</v>
      </c>
      <c r="G17" s="67">
        <f>'TRE-CE'!$D$18</f>
        <v>34.57</v>
      </c>
      <c r="H17" s="68">
        <f t="shared" si="1"/>
        <v>0</v>
      </c>
    </row>
    <row r="18" spans="1:8" s="61" customFormat="1" ht="24.75" customHeight="1">
      <c r="A18" s="69" t="s">
        <v>32</v>
      </c>
      <c r="B18" s="70" t="s">
        <v>33</v>
      </c>
      <c r="C18" s="71">
        <f>QTDE_BENEFIÁRIOS_JE_por_UO!F17</f>
        <v>7</v>
      </c>
      <c r="D18" s="72">
        <v>4945.5200000000004</v>
      </c>
      <c r="E18" s="73">
        <f t="shared" si="0"/>
        <v>88.31</v>
      </c>
      <c r="G18" s="67">
        <f>'TRE-DF'!$D$18</f>
        <v>88.31</v>
      </c>
      <c r="H18" s="68">
        <f t="shared" si="1"/>
        <v>0</v>
      </c>
    </row>
    <row r="19" spans="1:8" s="61" customFormat="1" ht="24.75" customHeight="1">
      <c r="A19" s="69" t="s">
        <v>34</v>
      </c>
      <c r="B19" s="70" t="s">
        <v>35</v>
      </c>
      <c r="C19" s="71">
        <f>QTDE_BENEFIÁRIOS_JE_por_UO!F18</f>
        <v>2</v>
      </c>
      <c r="D19" s="72">
        <v>690.41</v>
      </c>
      <c r="E19" s="73">
        <f t="shared" si="0"/>
        <v>43.15</v>
      </c>
      <c r="G19" s="67">
        <f>'TRE-ES'!$D$18</f>
        <v>43.15</v>
      </c>
      <c r="H19" s="68">
        <f t="shared" si="1"/>
        <v>0</v>
      </c>
    </row>
    <row r="20" spans="1:8" s="61" customFormat="1" ht="24.75" customHeight="1">
      <c r="A20" s="69" t="s">
        <v>36</v>
      </c>
      <c r="B20" s="70" t="s">
        <v>37</v>
      </c>
      <c r="C20" s="71">
        <f>QTDE_BENEFIÁRIOS_JE_por_UO!F19</f>
        <v>14</v>
      </c>
      <c r="D20" s="72">
        <v>11780.199999999999</v>
      </c>
      <c r="E20" s="73">
        <f t="shared" si="0"/>
        <v>105.18</v>
      </c>
      <c r="G20" s="67">
        <f>'TRE-GO'!$D$18</f>
        <v>105.18</v>
      </c>
      <c r="H20" s="68">
        <f t="shared" si="1"/>
        <v>0</v>
      </c>
    </row>
    <row r="21" spans="1:8" s="61" customFormat="1" ht="24.75" customHeight="1">
      <c r="A21" s="69" t="s">
        <v>38</v>
      </c>
      <c r="B21" s="70" t="s">
        <v>39</v>
      </c>
      <c r="C21" s="71">
        <f>QTDE_BENEFIÁRIOS_JE_por_UO!F20</f>
        <v>4</v>
      </c>
      <c r="D21" s="72">
        <v>10968.410000000002</v>
      </c>
      <c r="E21" s="73">
        <f t="shared" si="0"/>
        <v>342.76</v>
      </c>
      <c r="G21" s="67">
        <f>'TRE-MA'!$D$18</f>
        <v>342.76</v>
      </c>
      <c r="H21" s="68">
        <f t="shared" si="1"/>
        <v>0</v>
      </c>
    </row>
    <row r="22" spans="1:8" s="61" customFormat="1" ht="24.75" customHeight="1">
      <c r="A22" s="69" t="s">
        <v>40</v>
      </c>
      <c r="B22" s="70" t="s">
        <v>41</v>
      </c>
      <c r="C22" s="71">
        <f>QTDE_BENEFIÁRIOS_JE_por_UO!F21</f>
        <v>0</v>
      </c>
      <c r="D22" s="72">
        <v>0</v>
      </c>
      <c r="E22" s="73">
        <f t="shared" si="0"/>
        <v>0</v>
      </c>
      <c r="G22" s="67">
        <f>'TRE-MT'!$D$18</f>
        <v>0</v>
      </c>
      <c r="H22" s="68">
        <f t="shared" si="1"/>
        <v>0</v>
      </c>
    </row>
    <row r="23" spans="1:8" s="61" customFormat="1" ht="24.75" customHeight="1">
      <c r="A23" s="69" t="s">
        <v>42</v>
      </c>
      <c r="B23" s="70" t="s">
        <v>43</v>
      </c>
      <c r="C23" s="71">
        <f>QTDE_BENEFIÁRIOS_JE_por_UO!F22</f>
        <v>0</v>
      </c>
      <c r="D23" s="72">
        <v>0</v>
      </c>
      <c r="E23" s="73">
        <f t="shared" si="0"/>
        <v>0</v>
      </c>
      <c r="G23" s="67">
        <f>'TRE-MS'!$D$18</f>
        <v>0</v>
      </c>
      <c r="H23" s="68">
        <f t="shared" si="1"/>
        <v>0</v>
      </c>
    </row>
    <row r="24" spans="1:8" s="61" customFormat="1" ht="24.75" customHeight="1">
      <c r="A24" s="69" t="s">
        <v>44</v>
      </c>
      <c r="B24" s="70" t="s">
        <v>45</v>
      </c>
      <c r="C24" s="71">
        <f>QTDE_BENEFIÁRIOS_JE_por_UO!F23</f>
        <v>128</v>
      </c>
      <c r="D24" s="72">
        <v>104878.80000000002</v>
      </c>
      <c r="E24" s="73">
        <f t="shared" si="0"/>
        <v>102.42</v>
      </c>
      <c r="G24" s="67">
        <f>'TRE-MG'!$D$18</f>
        <v>102.42</v>
      </c>
      <c r="H24" s="68">
        <f t="shared" si="1"/>
        <v>0</v>
      </c>
    </row>
    <row r="25" spans="1:8" s="61" customFormat="1" ht="24.75" customHeight="1">
      <c r="A25" s="69" t="s">
        <v>46</v>
      </c>
      <c r="B25" s="70" t="s">
        <v>47</v>
      </c>
      <c r="C25" s="71">
        <f>QTDE_BENEFIÁRIOS_JE_por_UO!F24</f>
        <v>7</v>
      </c>
      <c r="D25" s="72">
        <v>5517.31</v>
      </c>
      <c r="E25" s="73">
        <f t="shared" si="0"/>
        <v>98.52</v>
      </c>
      <c r="G25" s="67">
        <f>'TRE-PA'!$D$18</f>
        <v>98.52</v>
      </c>
      <c r="H25" s="68">
        <f t="shared" si="1"/>
        <v>0</v>
      </c>
    </row>
    <row r="26" spans="1:8" s="61" customFormat="1" ht="24.75" customHeight="1">
      <c r="A26" s="69" t="s">
        <v>48</v>
      </c>
      <c r="B26" s="70" t="s">
        <v>49</v>
      </c>
      <c r="C26" s="71">
        <f>QTDE_BENEFIÁRIOS_JE_por_UO!F25</f>
        <v>1</v>
      </c>
      <c r="D26" s="72">
        <v>0</v>
      </c>
      <c r="E26" s="73">
        <f t="shared" si="0"/>
        <v>0</v>
      </c>
      <c r="G26" s="67">
        <f>'TRE-PB'!$D$18</f>
        <v>0</v>
      </c>
      <c r="H26" s="68">
        <f t="shared" si="1"/>
        <v>0</v>
      </c>
    </row>
    <row r="27" spans="1:8" s="61" customFormat="1" ht="24.75" customHeight="1">
      <c r="A27" s="69" t="s">
        <v>50</v>
      </c>
      <c r="B27" s="70" t="s">
        <v>51</v>
      </c>
      <c r="C27" s="71">
        <f>QTDE_BENEFIÁRIOS_JE_por_UO!F26</f>
        <v>51</v>
      </c>
      <c r="D27" s="72">
        <v>75664.2</v>
      </c>
      <c r="E27" s="73">
        <f t="shared" si="0"/>
        <v>185.45</v>
      </c>
      <c r="G27" s="67">
        <f>'TRE-PR'!$D$18</f>
        <v>185.45</v>
      </c>
      <c r="H27" s="68">
        <f t="shared" si="1"/>
        <v>0</v>
      </c>
    </row>
    <row r="28" spans="1:8" s="61" customFormat="1" ht="24.75" customHeight="1">
      <c r="A28" s="69">
        <v>14117</v>
      </c>
      <c r="B28" s="70" t="s">
        <v>53</v>
      </c>
      <c r="C28" s="71">
        <f>QTDE_BENEFIÁRIOS_JE_por_UO!F27</f>
        <v>20</v>
      </c>
      <c r="D28" s="72">
        <v>14255.510000000002</v>
      </c>
      <c r="E28" s="73">
        <f t="shared" si="0"/>
        <v>89.1</v>
      </c>
      <c r="G28" s="67">
        <f>'TRE-PE'!$D$18</f>
        <v>89.1</v>
      </c>
      <c r="H28" s="68">
        <f t="shared" si="1"/>
        <v>0</v>
      </c>
    </row>
    <row r="29" spans="1:8" s="61" customFormat="1" ht="24.75" customHeight="1">
      <c r="A29" s="69" t="s">
        <v>54</v>
      </c>
      <c r="B29" s="70" t="s">
        <v>55</v>
      </c>
      <c r="C29" s="71">
        <f>QTDE_BENEFIÁRIOS_JE_por_UO!F28</f>
        <v>10</v>
      </c>
      <c r="D29" s="72">
        <v>16429.25</v>
      </c>
      <c r="E29" s="73">
        <f t="shared" si="0"/>
        <v>205.37</v>
      </c>
      <c r="G29" s="67">
        <f>'TRE-PI'!$D$18</f>
        <v>205.37</v>
      </c>
      <c r="H29" s="68">
        <f t="shared" si="1"/>
        <v>0</v>
      </c>
    </row>
    <row r="30" spans="1:8" s="61" customFormat="1" ht="24.75" customHeight="1">
      <c r="A30" s="69" t="s">
        <v>56</v>
      </c>
      <c r="B30" s="70" t="s">
        <v>57</v>
      </c>
      <c r="C30" s="71">
        <f>QTDE_BENEFIÁRIOS_JE_por_UO!F29</f>
        <v>371</v>
      </c>
      <c r="D30" s="72">
        <v>171478.51</v>
      </c>
      <c r="E30" s="73">
        <f t="shared" si="0"/>
        <v>57.78</v>
      </c>
      <c r="G30" s="67">
        <f>'TRE-RJ'!$D$18</f>
        <v>57.78</v>
      </c>
      <c r="H30" s="68">
        <f t="shared" si="1"/>
        <v>0</v>
      </c>
    </row>
    <row r="31" spans="1:8" s="61" customFormat="1" ht="24.75" customHeight="1">
      <c r="A31" s="69" t="s">
        <v>58</v>
      </c>
      <c r="B31" s="70" t="s">
        <v>59</v>
      </c>
      <c r="C31" s="71">
        <f>QTDE_BENEFIÁRIOS_JE_por_UO!F30</f>
        <v>0</v>
      </c>
      <c r="D31" s="72">
        <v>0</v>
      </c>
      <c r="E31" s="73">
        <f t="shared" si="0"/>
        <v>0</v>
      </c>
      <c r="G31" s="67">
        <f>'TRE-RN'!$D$18</f>
        <v>0</v>
      </c>
      <c r="H31" s="68">
        <f t="shared" si="1"/>
        <v>0</v>
      </c>
    </row>
    <row r="32" spans="1:8" s="61" customFormat="1" ht="24.75" customHeight="1">
      <c r="A32" s="69">
        <v>14121</v>
      </c>
      <c r="B32" s="70" t="s">
        <v>61</v>
      </c>
      <c r="C32" s="71">
        <f>QTDE_BENEFIÁRIOS_JE_por_UO!F31</f>
        <v>15</v>
      </c>
      <c r="D32" s="72">
        <v>21837.089999999997</v>
      </c>
      <c r="E32" s="73">
        <f t="shared" si="0"/>
        <v>181.98</v>
      </c>
      <c r="G32" s="67">
        <f>'TRE-RS'!$D$18</f>
        <v>181.98</v>
      </c>
      <c r="H32" s="68">
        <f t="shared" si="1"/>
        <v>0</v>
      </c>
    </row>
    <row r="33" spans="1:8" s="61" customFormat="1" ht="24.75" customHeight="1">
      <c r="A33" s="69" t="s">
        <v>62</v>
      </c>
      <c r="B33" s="70" t="s">
        <v>63</v>
      </c>
      <c r="C33" s="71">
        <f>QTDE_BENEFIÁRIOS_JE_por_UO!F32</f>
        <v>0</v>
      </c>
      <c r="D33" s="72">
        <v>0</v>
      </c>
      <c r="E33" s="73">
        <f t="shared" si="0"/>
        <v>0</v>
      </c>
      <c r="G33" s="67">
        <f>'TRE-RO'!$D$18</f>
        <v>0</v>
      </c>
      <c r="H33" s="68">
        <f t="shared" si="1"/>
        <v>0</v>
      </c>
    </row>
    <row r="34" spans="1:8" s="61" customFormat="1" ht="24.75" customHeight="1">
      <c r="A34" s="69" t="s">
        <v>64</v>
      </c>
      <c r="B34" s="70" t="s">
        <v>65</v>
      </c>
      <c r="C34" s="71">
        <f>QTDE_BENEFIÁRIOS_JE_por_UO!F33</f>
        <v>0</v>
      </c>
      <c r="D34" s="72">
        <v>0</v>
      </c>
      <c r="E34" s="73">
        <f t="shared" si="0"/>
        <v>0</v>
      </c>
      <c r="G34" s="67">
        <f>'TRE-SC'!$D$18</f>
        <v>0</v>
      </c>
      <c r="H34" s="68">
        <f t="shared" si="1"/>
        <v>0</v>
      </c>
    </row>
    <row r="35" spans="1:8" s="61" customFormat="1" ht="24.75" customHeight="1">
      <c r="A35" s="69" t="s">
        <v>66</v>
      </c>
      <c r="B35" s="70" t="s">
        <v>67</v>
      </c>
      <c r="C35" s="71">
        <f>QTDE_BENEFIÁRIOS_JE_por_UO!F34</f>
        <v>218</v>
      </c>
      <c r="D35" s="72">
        <v>210628.06000000003</v>
      </c>
      <c r="E35" s="73">
        <f t="shared" si="0"/>
        <v>120.77</v>
      </c>
      <c r="G35" s="67">
        <f>'TRE-SP'!$D$18</f>
        <v>120.77</v>
      </c>
      <c r="H35" s="68">
        <f t="shared" si="1"/>
        <v>0</v>
      </c>
    </row>
    <row r="36" spans="1:8" s="61" customFormat="1" ht="24.75" customHeight="1">
      <c r="A36" s="69" t="s">
        <v>68</v>
      </c>
      <c r="B36" s="70" t="s">
        <v>69</v>
      </c>
      <c r="C36" s="71">
        <f>QTDE_BENEFIÁRIOS_JE_por_UO!F35</f>
        <v>16</v>
      </c>
      <c r="D36" s="72">
        <v>25574.240000000005</v>
      </c>
      <c r="E36" s="73">
        <f t="shared" si="0"/>
        <v>199.8</v>
      </c>
      <c r="G36" s="67">
        <f>'TRE-SE'!$D$18</f>
        <v>199.8</v>
      </c>
      <c r="H36" s="68">
        <f t="shared" si="1"/>
        <v>0</v>
      </c>
    </row>
    <row r="37" spans="1:8" s="61" customFormat="1" ht="24.75" customHeight="1">
      <c r="A37" s="69" t="s">
        <v>70</v>
      </c>
      <c r="B37" s="70" t="s">
        <v>71</v>
      </c>
      <c r="C37" s="71">
        <f>QTDE_BENEFIÁRIOS_JE_por_UO!F36</f>
        <v>0</v>
      </c>
      <c r="D37" s="72">
        <v>0</v>
      </c>
      <c r="E37" s="73">
        <f t="shared" si="0"/>
        <v>0</v>
      </c>
      <c r="G37" s="67">
        <f>'TRE-TO'!$D$18</f>
        <v>0</v>
      </c>
      <c r="H37" s="68">
        <f t="shared" si="1"/>
        <v>0</v>
      </c>
    </row>
    <row r="38" spans="1:8" s="61" customFormat="1" ht="24.75" customHeight="1">
      <c r="A38" s="69" t="s">
        <v>72</v>
      </c>
      <c r="B38" s="70" t="s">
        <v>73</v>
      </c>
      <c r="C38" s="71">
        <f>QTDE_BENEFIÁRIOS_JE_por_UO!F37</f>
        <v>0</v>
      </c>
      <c r="D38" s="72">
        <v>0</v>
      </c>
      <c r="E38" s="73">
        <f t="shared" si="0"/>
        <v>0</v>
      </c>
      <c r="G38" s="67">
        <f>'TRE-RR'!$D$18</f>
        <v>0</v>
      </c>
      <c r="H38" s="68">
        <f t="shared" si="1"/>
        <v>0</v>
      </c>
    </row>
    <row r="39" spans="1:8" s="61" customFormat="1" ht="24.75" customHeight="1">
      <c r="A39" s="74" t="s">
        <v>74</v>
      </c>
      <c r="B39" s="75" t="s">
        <v>75</v>
      </c>
      <c r="C39" s="76">
        <f>QTDE_BENEFIÁRIOS_JE_por_UO!F38</f>
        <v>0</v>
      </c>
      <c r="D39" s="77">
        <v>0</v>
      </c>
      <c r="E39" s="78">
        <f t="shared" si="0"/>
        <v>0</v>
      </c>
      <c r="G39" s="67">
        <f>'TRE-AP'!$D$18</f>
        <v>0</v>
      </c>
      <c r="H39" s="68">
        <f t="shared" si="1"/>
        <v>0</v>
      </c>
    </row>
    <row r="40" spans="1:8" s="61" customFormat="1" ht="24.75" customHeight="1">
      <c r="A40" s="79">
        <v>14000</v>
      </c>
      <c r="B40" s="80" t="s">
        <v>101</v>
      </c>
      <c r="C40" s="81">
        <f>SUM(C12:C39)</f>
        <v>992</v>
      </c>
      <c r="D40" s="82">
        <f>SUM(D12:D39)</f>
        <v>830085.09000000008</v>
      </c>
      <c r="E40" s="82">
        <f t="shared" si="0"/>
        <v>104.6</v>
      </c>
      <c r="G40" s="83">
        <f>E40</f>
        <v>104.6</v>
      </c>
      <c r="H40" s="68">
        <f t="shared" si="1"/>
        <v>0</v>
      </c>
    </row>
    <row r="41" spans="1:8">
      <c r="D41" s="84"/>
    </row>
    <row r="42" spans="1:8">
      <c r="D42" s="84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70</v>
      </c>
      <c r="C11" s="87" t="s">
        <v>71</v>
      </c>
      <c r="D11" s="88">
        <v>244</v>
      </c>
      <c r="E11" s="88">
        <v>55</v>
      </c>
      <c r="F11" s="88">
        <v>0</v>
      </c>
      <c r="G11" s="89">
        <v>0</v>
      </c>
      <c r="H11" s="88">
        <v>248</v>
      </c>
      <c r="I11" s="88">
        <v>406</v>
      </c>
      <c r="J11" s="90">
        <f>H11+I11</f>
        <v>654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244</v>
      </c>
      <c r="E12" s="91">
        <f t="shared" si="0"/>
        <v>55</v>
      </c>
      <c r="F12" s="91">
        <f t="shared" si="0"/>
        <v>0</v>
      </c>
      <c r="G12" s="91">
        <f t="shared" si="0"/>
        <v>0</v>
      </c>
      <c r="H12" s="91">
        <f t="shared" si="0"/>
        <v>248</v>
      </c>
      <c r="I12" s="91">
        <f t="shared" si="0"/>
        <v>406</v>
      </c>
      <c r="J12" s="92">
        <f t="shared" si="0"/>
        <v>654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'UO_MEDIA_BEN-AT'!$E$37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291"/>
      <c r="B1" s="292" t="s">
        <v>0</v>
      </c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5" ht="30" customHeight="1">
      <c r="A2" s="293"/>
      <c r="B2" s="293" t="s">
        <v>1</v>
      </c>
      <c r="C2" s="294" t="s">
        <v>2</v>
      </c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5" ht="30" customHeight="1">
      <c r="A3" s="293"/>
      <c r="B3" s="293" t="s">
        <v>3</v>
      </c>
      <c r="C3" s="295" t="s">
        <v>73</v>
      </c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</row>
    <row r="4" spans="1:15" ht="30" customHeight="1">
      <c r="A4" s="293"/>
      <c r="B4" s="293" t="s">
        <v>5</v>
      </c>
      <c r="C4" s="296" t="s">
        <v>103</v>
      </c>
      <c r="D4" s="297" t="s">
        <v>116</v>
      </c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spans="1:15" ht="39.75" customHeight="1">
      <c r="A5" s="298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298"/>
      <c r="L5" s="298"/>
      <c r="M5" s="298"/>
      <c r="N5" s="298"/>
      <c r="O5" s="298"/>
    </row>
    <row r="6" spans="1:15" ht="19.5" customHeight="1">
      <c r="A6" s="293"/>
      <c r="B6" s="299"/>
      <c r="C6" s="299"/>
      <c r="D6" s="299"/>
      <c r="E6" s="299"/>
      <c r="F6" s="299"/>
      <c r="G6" s="299"/>
      <c r="H6" s="299"/>
      <c r="I6" s="299"/>
      <c r="J6" s="299"/>
      <c r="K6" s="293"/>
      <c r="L6" s="293"/>
      <c r="M6" s="293"/>
      <c r="N6" s="293"/>
      <c r="O6" s="293"/>
    </row>
    <row r="7" spans="1:15" ht="39.75" customHeight="1">
      <c r="A7" s="293"/>
      <c r="B7" s="294" t="s">
        <v>7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</row>
    <row r="8" spans="1:15" ht="39.75" customHeight="1">
      <c r="A8" s="300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300"/>
      <c r="L8" s="300"/>
      <c r="M8" s="300"/>
      <c r="N8" s="300"/>
      <c r="O8" s="300"/>
    </row>
    <row r="9" spans="1:15" ht="30" customHeight="1">
      <c r="A9" s="300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300"/>
      <c r="L9" s="300"/>
      <c r="M9" s="300"/>
      <c r="N9" s="300"/>
      <c r="O9" s="300"/>
    </row>
    <row r="10" spans="1:15" ht="30" customHeight="1">
      <c r="A10" s="300"/>
      <c r="B10" s="331"/>
      <c r="C10" s="323"/>
      <c r="D10" s="323"/>
      <c r="E10" s="323"/>
      <c r="F10" s="323"/>
      <c r="G10" s="323"/>
      <c r="H10" s="301" t="s">
        <v>17</v>
      </c>
      <c r="I10" s="301" t="s">
        <v>18</v>
      </c>
      <c r="J10" s="302" t="s">
        <v>19</v>
      </c>
      <c r="K10" s="300"/>
      <c r="L10" s="300"/>
      <c r="M10" s="300"/>
      <c r="N10" s="300"/>
      <c r="O10" s="300"/>
    </row>
    <row r="11" spans="1:15" ht="34.5" customHeight="1">
      <c r="A11" s="300"/>
      <c r="B11" s="303" t="s">
        <v>72</v>
      </c>
      <c r="C11" s="303" t="s">
        <v>73</v>
      </c>
      <c r="D11" s="304">
        <v>124</v>
      </c>
      <c r="E11" s="305">
        <v>30</v>
      </c>
      <c r="F11" s="306">
        <v>0</v>
      </c>
      <c r="G11" s="307">
        <v>0</v>
      </c>
      <c r="H11" s="308">
        <v>154</v>
      </c>
      <c r="I11" s="309">
        <v>347</v>
      </c>
      <c r="J11" s="310">
        <f>H11+I11</f>
        <v>501</v>
      </c>
      <c r="K11" s="300"/>
      <c r="L11" s="300"/>
      <c r="M11" s="300"/>
      <c r="N11" s="300"/>
      <c r="O11" s="300"/>
    </row>
    <row r="12" spans="1:15" ht="34.5" customHeight="1">
      <c r="A12" s="300"/>
      <c r="B12" s="330" t="s">
        <v>19</v>
      </c>
      <c r="C12" s="331"/>
      <c r="D12" s="311">
        <f t="shared" ref="D12:J12" si="0">SUM(D11:D11)</f>
        <v>124</v>
      </c>
      <c r="E12" s="311">
        <f t="shared" si="0"/>
        <v>30</v>
      </c>
      <c r="F12" s="311">
        <f t="shared" si="0"/>
        <v>0</v>
      </c>
      <c r="G12" s="311">
        <f t="shared" si="0"/>
        <v>0</v>
      </c>
      <c r="H12" s="311">
        <f t="shared" si="0"/>
        <v>154</v>
      </c>
      <c r="I12" s="311">
        <f t="shared" si="0"/>
        <v>347</v>
      </c>
      <c r="J12" s="312">
        <f t="shared" si="0"/>
        <v>501</v>
      </c>
      <c r="K12" s="300"/>
      <c r="L12" s="300"/>
      <c r="M12" s="300"/>
      <c r="N12" s="300"/>
      <c r="O12" s="300"/>
    </row>
    <row r="13" spans="1:15" ht="30" customHeight="1">
      <c r="A13" s="300"/>
      <c r="B13" s="356"/>
      <c r="C13" s="356"/>
      <c r="D13" s="356"/>
      <c r="E13" s="356"/>
      <c r="F13" s="356"/>
      <c r="G13" s="356"/>
      <c r="H13" s="356"/>
      <c r="I13" s="356"/>
      <c r="J13" s="356"/>
      <c r="K13" s="300"/>
      <c r="L13" s="300"/>
      <c r="M13" s="300"/>
      <c r="N13" s="300"/>
      <c r="O13" s="300"/>
    </row>
    <row r="14" spans="1:15" ht="30" customHeight="1">
      <c r="A14" s="300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300"/>
      <c r="L14" s="300"/>
      <c r="M14" s="300"/>
      <c r="N14" s="300"/>
      <c r="O14" s="300"/>
    </row>
    <row r="15" spans="1:15" ht="39.75" customHeight="1">
      <c r="A15" s="300"/>
      <c r="B15" s="330" t="s">
        <v>105</v>
      </c>
      <c r="C15" s="331"/>
      <c r="D15" s="301" t="s">
        <v>106</v>
      </c>
      <c r="E15" s="324" t="s">
        <v>107</v>
      </c>
      <c r="F15" s="330"/>
      <c r="G15" s="330"/>
      <c r="H15" s="330"/>
      <c r="I15" s="330"/>
      <c r="J15" s="330"/>
      <c r="K15" s="300"/>
      <c r="L15" s="300"/>
      <c r="M15" s="300"/>
      <c r="N15" s="300"/>
      <c r="O15" s="300"/>
    </row>
    <row r="16" spans="1:15" ht="34.5" customHeight="1">
      <c r="A16" s="300"/>
      <c r="B16" s="358" t="s">
        <v>78</v>
      </c>
      <c r="C16" s="359"/>
      <c r="D16" s="313">
        <v>910.08</v>
      </c>
      <c r="E16" s="360" t="s">
        <v>108</v>
      </c>
      <c r="F16" s="361"/>
      <c r="G16" s="361"/>
      <c r="H16" s="361"/>
      <c r="I16" s="361"/>
      <c r="J16" s="361"/>
      <c r="K16" s="300"/>
      <c r="L16" s="300"/>
      <c r="M16" s="300"/>
      <c r="N16" s="300"/>
      <c r="O16" s="300"/>
    </row>
    <row r="17" spans="1:15" ht="34.5" customHeight="1">
      <c r="A17" s="300"/>
      <c r="B17" s="358" t="s">
        <v>79</v>
      </c>
      <c r="C17" s="359"/>
      <c r="D17" s="313">
        <v>719.62</v>
      </c>
      <c r="E17" s="360" t="s">
        <v>109</v>
      </c>
      <c r="F17" s="361"/>
      <c r="G17" s="361"/>
      <c r="H17" s="361"/>
      <c r="I17" s="361"/>
      <c r="J17" s="361"/>
      <c r="K17" s="300"/>
      <c r="L17" s="300"/>
      <c r="M17" s="300"/>
      <c r="N17" s="300"/>
      <c r="O17" s="300"/>
    </row>
    <row r="18" spans="1:15" ht="34.5" customHeight="1">
      <c r="A18" s="300"/>
      <c r="B18" s="358" t="s">
        <v>110</v>
      </c>
      <c r="C18" s="359"/>
      <c r="D18" s="318">
        <f>'UO_MEDIA_BEN-AT'!$E$38</f>
        <v>0</v>
      </c>
      <c r="E18" s="362" t="s">
        <v>111</v>
      </c>
      <c r="F18" s="358"/>
      <c r="G18" s="358"/>
      <c r="H18" s="358"/>
      <c r="I18" s="358"/>
      <c r="J18" s="358"/>
      <c r="K18" s="300"/>
      <c r="L18" s="300"/>
      <c r="M18" s="300"/>
      <c r="N18" s="300"/>
      <c r="O18" s="300"/>
    </row>
    <row r="19" spans="1:15" ht="34.5" customHeight="1">
      <c r="A19" s="300"/>
      <c r="B19" s="358" t="s">
        <v>81</v>
      </c>
      <c r="C19" s="359"/>
      <c r="D19" s="314" t="s">
        <v>112</v>
      </c>
      <c r="E19" s="360" t="s">
        <v>113</v>
      </c>
      <c r="F19" s="361"/>
      <c r="G19" s="361"/>
      <c r="H19" s="361"/>
      <c r="I19" s="361"/>
      <c r="J19" s="361"/>
      <c r="K19" s="300"/>
      <c r="L19" s="300"/>
      <c r="M19" s="300"/>
      <c r="N19" s="300"/>
      <c r="O19" s="300"/>
    </row>
    <row r="20" spans="1:15" ht="34.5" customHeight="1">
      <c r="A20" s="300"/>
      <c r="B20" s="358" t="s">
        <v>114</v>
      </c>
      <c r="C20" s="359"/>
      <c r="D20" s="31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300"/>
      <c r="L20" s="300"/>
      <c r="M20" s="300"/>
      <c r="N20" s="300"/>
      <c r="O20" s="300"/>
    </row>
    <row r="21" spans="1:15" ht="15" customHeight="1">
      <c r="A21" s="300"/>
      <c r="B21" s="315"/>
      <c r="C21" s="315"/>
      <c r="D21" s="315"/>
      <c r="E21" s="316"/>
      <c r="F21" s="316"/>
      <c r="G21" s="316"/>
      <c r="H21" s="316"/>
      <c r="I21" s="316"/>
      <c r="J21" s="316"/>
      <c r="K21" s="300"/>
      <c r="L21" s="300"/>
      <c r="M21" s="300"/>
      <c r="N21" s="300"/>
      <c r="O21" s="300"/>
    </row>
    <row r="22" spans="1:15" ht="15" customHeight="1">
      <c r="A22" s="300"/>
      <c r="B22" s="363"/>
      <c r="C22" s="363"/>
      <c r="D22" s="363"/>
      <c r="E22" s="363"/>
      <c r="F22" s="363"/>
      <c r="G22" s="363"/>
      <c r="H22" s="363"/>
      <c r="I22" s="363"/>
      <c r="J22" s="363"/>
      <c r="K22" s="300"/>
      <c r="L22" s="300"/>
      <c r="M22" s="300"/>
      <c r="N22" s="300"/>
      <c r="O22" s="300"/>
    </row>
    <row r="23" spans="1:15" ht="15" customHeight="1">
      <c r="A23" s="300"/>
      <c r="B23" s="300"/>
      <c r="C23" s="300"/>
      <c r="D23" s="300"/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0"/>
    </row>
    <row r="24" spans="1:15" ht="15" customHeight="1">
      <c r="A24" s="300"/>
      <c r="B24" s="300"/>
      <c r="C24" s="300"/>
      <c r="D24" s="300"/>
      <c r="E24" s="300"/>
      <c r="F24" s="300"/>
      <c r="G24" s="300"/>
      <c r="H24" s="317"/>
      <c r="I24" s="300"/>
      <c r="J24" s="300"/>
      <c r="K24" s="300"/>
      <c r="L24" s="300"/>
      <c r="M24" s="300"/>
      <c r="N24" s="300"/>
      <c r="O24" s="300"/>
    </row>
    <row r="25" spans="1:15" ht="15" customHeight="1">
      <c r="A25" s="300"/>
      <c r="B25" s="300"/>
      <c r="C25" s="300"/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</row>
    <row r="26" spans="1:15" ht="15" customHeight="1">
      <c r="A26" s="300"/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</row>
    <row r="27" spans="1:15" ht="15" customHeight="1">
      <c r="A27" s="300"/>
      <c r="B27" s="300"/>
      <c r="C27" s="300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</row>
    <row r="28" spans="1:15" ht="15" customHeight="1">
      <c r="A28" s="300"/>
      <c r="B28" s="300"/>
      <c r="C28" s="300"/>
      <c r="D28" s="300"/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</row>
    <row r="29" spans="1:15" ht="15" customHeight="1">
      <c r="A29" s="300"/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</row>
    <row r="30" spans="1:15" ht="15" customHeight="1">
      <c r="A30" s="300"/>
      <c r="B30" s="300"/>
      <c r="C30" s="300"/>
      <c r="D30" s="300"/>
      <c r="E30" s="300"/>
      <c r="F30" s="300"/>
      <c r="G30" s="300"/>
      <c r="H30" s="300"/>
      <c r="I30" s="300"/>
      <c r="J30" s="300"/>
      <c r="K30" s="300"/>
      <c r="L30" s="300"/>
      <c r="M30" s="300"/>
      <c r="N30" s="300"/>
      <c r="O30" s="300"/>
    </row>
    <row r="31" spans="1:15" ht="15" customHeight="1">
      <c r="A31" s="300"/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</row>
    <row r="32" spans="1:15" ht="15" customHeight="1">
      <c r="A32" s="300"/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</row>
    <row r="33" spans="1:15" ht="15" customHeight="1">
      <c r="A33" s="300"/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0"/>
      <c r="N33" s="300"/>
      <c r="O33" s="300"/>
    </row>
    <row r="34" spans="1:15" ht="15" customHeight="1">
      <c r="A34" s="300"/>
      <c r="B34" s="300"/>
      <c r="C34" s="300"/>
      <c r="D34" s="300"/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300"/>
    </row>
    <row r="35" spans="1:15" ht="15" customHeight="1">
      <c r="A35" s="300"/>
      <c r="B35" s="300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  <c r="O35" s="300"/>
    </row>
    <row r="36" spans="1:15" ht="15" customHeight="1">
      <c r="A36" s="300"/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</row>
    <row r="37" spans="1:15" ht="15" customHeight="1">
      <c r="A37" s="300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</row>
    <row r="38" spans="1:15" ht="15" customHeight="1">
      <c r="A38" s="300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</row>
    <row r="39" spans="1:15" ht="15" customHeight="1">
      <c r="A39" s="300"/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</row>
    <row r="40" spans="1:15" ht="15" customHeight="1">
      <c r="A40" s="300"/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74</v>
      </c>
      <c r="C11" s="87" t="s">
        <v>75</v>
      </c>
      <c r="D11" s="88">
        <v>143</v>
      </c>
      <c r="E11" s="88">
        <v>27</v>
      </c>
      <c r="F11" s="88">
        <v>0</v>
      </c>
      <c r="G11" s="89">
        <v>0</v>
      </c>
      <c r="H11" s="88">
        <v>138</v>
      </c>
      <c r="I11" s="88">
        <v>339</v>
      </c>
      <c r="J11" s="90">
        <f>H11+I11</f>
        <v>477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143</v>
      </c>
      <c r="E12" s="91">
        <f t="shared" si="0"/>
        <v>27</v>
      </c>
      <c r="F12" s="91">
        <f t="shared" si="0"/>
        <v>0</v>
      </c>
      <c r="G12" s="91">
        <f t="shared" si="0"/>
        <v>0</v>
      </c>
      <c r="H12" s="91">
        <f t="shared" si="0"/>
        <v>138</v>
      </c>
      <c r="I12" s="91">
        <f t="shared" si="0"/>
        <v>339</v>
      </c>
      <c r="J12" s="92">
        <f t="shared" si="0"/>
        <v>477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'UO_MEDIA_BEN-AT'!$E$39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9.140625" style="98"/>
    <col min="18" max="21" width="9.140625" style="61"/>
    <col min="22" max="22" width="9.140625" style="99"/>
    <col min="23" max="24" width="9.140625" style="61"/>
    <col min="25" max="25" width="9.140625" style="99"/>
    <col min="26" max="30" width="9.140625" style="61"/>
    <col min="31" max="34" width="9.140625" style="29"/>
    <col min="35" max="35" width="9.140625" style="61"/>
    <col min="36" max="16384" width="9.14062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102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" t="s">
        <v>103</v>
      </c>
      <c r="D4" s="7">
        <v>2021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>
        <v>14000</v>
      </c>
      <c r="C11" s="87" t="s">
        <v>101</v>
      </c>
      <c r="D11" s="88">
        <f>SUM('TSE:TRE-AP'!D11)</f>
        <v>16863</v>
      </c>
      <c r="E11" s="88">
        <f>SUM('TSE:TRE-AP'!E11)</f>
        <v>3439</v>
      </c>
      <c r="F11" s="88">
        <f>SUM('TSE:TRE-AP'!F11)</f>
        <v>992</v>
      </c>
      <c r="G11" s="89">
        <v>0</v>
      </c>
      <c r="H11" s="88">
        <f>SUM('TSE:TRE-AP'!H11)</f>
        <v>18972</v>
      </c>
      <c r="I11" s="88">
        <f>SUM('TSE:TRE-AP'!I11)</f>
        <v>25987</v>
      </c>
      <c r="J11" s="90">
        <f>H11+I11</f>
        <v>44959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16863</v>
      </c>
      <c r="E12" s="91">
        <f t="shared" si="0"/>
        <v>3439</v>
      </c>
      <c r="F12" s="91">
        <f t="shared" si="0"/>
        <v>992</v>
      </c>
      <c r="G12" s="91">
        <f t="shared" si="0"/>
        <v>0</v>
      </c>
      <c r="H12" s="91">
        <f t="shared" si="0"/>
        <v>18972</v>
      </c>
      <c r="I12" s="91">
        <f t="shared" si="0"/>
        <v>25987</v>
      </c>
      <c r="J12" s="92">
        <f t="shared" si="0"/>
        <v>44959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104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'UO_MEDIA_BEN-AT'!$E$12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20</v>
      </c>
      <c r="C11" s="87" t="s">
        <v>21</v>
      </c>
      <c r="D11" s="88">
        <v>907</v>
      </c>
      <c r="E11" s="88">
        <v>204</v>
      </c>
      <c r="F11" s="88">
        <v>3</v>
      </c>
      <c r="G11" s="89">
        <v>0</v>
      </c>
      <c r="H11" s="88">
        <v>1200</v>
      </c>
      <c r="I11" s="88">
        <v>1988</v>
      </c>
      <c r="J11" s="90">
        <f>H11+I11</f>
        <v>3188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907</v>
      </c>
      <c r="E12" s="91">
        <f t="shared" si="0"/>
        <v>204</v>
      </c>
      <c r="F12" s="91">
        <f t="shared" si="0"/>
        <v>3</v>
      </c>
      <c r="G12" s="91">
        <f t="shared" si="0"/>
        <v>0</v>
      </c>
      <c r="H12" s="91">
        <f t="shared" si="0"/>
        <v>1200</v>
      </c>
      <c r="I12" s="91">
        <f t="shared" si="0"/>
        <v>1988</v>
      </c>
      <c r="J12" s="92">
        <f t="shared" si="0"/>
        <v>3188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'UO_MEDIA_BEN-AT'!$E$12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441.88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22</v>
      </c>
      <c r="C11" s="87" t="s">
        <v>23</v>
      </c>
      <c r="D11" s="88">
        <v>140</v>
      </c>
      <c r="E11" s="88">
        <v>39</v>
      </c>
      <c r="F11" s="88">
        <v>0</v>
      </c>
      <c r="G11" s="89">
        <v>0</v>
      </c>
      <c r="H11" s="88">
        <v>140</v>
      </c>
      <c r="I11" s="88">
        <v>272</v>
      </c>
      <c r="J11" s="90">
        <f>H11+I11</f>
        <v>412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140</v>
      </c>
      <c r="E12" s="91">
        <f t="shared" si="0"/>
        <v>39</v>
      </c>
      <c r="F12" s="91">
        <f t="shared" si="0"/>
        <v>0</v>
      </c>
      <c r="G12" s="91">
        <f t="shared" si="0"/>
        <v>0</v>
      </c>
      <c r="H12" s="91">
        <f t="shared" si="0"/>
        <v>140</v>
      </c>
      <c r="I12" s="91">
        <f t="shared" si="0"/>
        <v>272</v>
      </c>
      <c r="J12" s="92">
        <f t="shared" si="0"/>
        <v>412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'UO_MEDIA_BEN-AT'!$E$13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24</v>
      </c>
      <c r="C11" s="87" t="s">
        <v>25</v>
      </c>
      <c r="D11" s="88">
        <v>300</v>
      </c>
      <c r="E11" s="88">
        <v>56</v>
      </c>
      <c r="F11" s="88">
        <v>46</v>
      </c>
      <c r="G11" s="89">
        <v>0</v>
      </c>
      <c r="H11" s="88">
        <v>339</v>
      </c>
      <c r="I11" s="88">
        <v>491</v>
      </c>
      <c r="J11" s="90">
        <f>H11+I11</f>
        <v>830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300</v>
      </c>
      <c r="E12" s="91">
        <f t="shared" si="0"/>
        <v>56</v>
      </c>
      <c r="F12" s="91">
        <f t="shared" si="0"/>
        <v>46</v>
      </c>
      <c r="G12" s="91">
        <f t="shared" si="0"/>
        <v>0</v>
      </c>
      <c r="H12" s="91">
        <f t="shared" si="0"/>
        <v>339</v>
      </c>
      <c r="I12" s="91">
        <f t="shared" si="0"/>
        <v>491</v>
      </c>
      <c r="J12" s="92">
        <f t="shared" si="0"/>
        <v>830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'UO_MEDIA_BEN-AT'!$E$14</f>
        <v>24.93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26</v>
      </c>
      <c r="C11" s="87" t="s">
        <v>27</v>
      </c>
      <c r="D11" s="88">
        <v>376</v>
      </c>
      <c r="E11" s="88">
        <v>81</v>
      </c>
      <c r="F11" s="88">
        <v>10</v>
      </c>
      <c r="G11" s="89">
        <v>0</v>
      </c>
      <c r="H11" s="88">
        <v>398</v>
      </c>
      <c r="I11" s="88">
        <v>816</v>
      </c>
      <c r="J11" s="90">
        <f>H11+I11</f>
        <v>1214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376</v>
      </c>
      <c r="E12" s="91">
        <f t="shared" si="0"/>
        <v>81</v>
      </c>
      <c r="F12" s="91">
        <f t="shared" si="0"/>
        <v>10</v>
      </c>
      <c r="G12" s="91">
        <f t="shared" si="0"/>
        <v>0</v>
      </c>
      <c r="H12" s="91">
        <f t="shared" si="0"/>
        <v>398</v>
      </c>
      <c r="I12" s="91">
        <f t="shared" si="0"/>
        <v>816</v>
      </c>
      <c r="J12" s="92">
        <f t="shared" si="0"/>
        <v>1214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'UO_MEDIA_BEN-AT'!$E$15</f>
        <v>0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98" customWidth="1"/>
    <col min="2" max="2" width="40.7109375" style="98" customWidth="1"/>
    <col min="3" max="3" width="35.7109375" style="98" customWidth="1"/>
    <col min="4" max="10" width="20.7109375" style="98" customWidth="1"/>
    <col min="11" max="15" width="9.140625" style="98" customWidth="1"/>
    <col min="16" max="17" width="10.7109375" style="98" customWidth="1"/>
    <col min="18" max="21" width="10.7109375" style="61" customWidth="1"/>
    <col min="22" max="22" width="10.7109375" style="99" customWidth="1"/>
    <col min="23" max="24" width="10.7109375" style="61" customWidth="1"/>
    <col min="25" max="25" width="10.7109375" style="99" customWidth="1"/>
    <col min="26" max="30" width="10.7109375" style="61" customWidth="1"/>
    <col min="31" max="34" width="10.7109375" style="29" customWidth="1"/>
    <col min="35" max="35" width="10.7109375" style="61" customWidth="1"/>
    <col min="36" max="37" width="10.7109375" style="98" customWidth="1"/>
    <col min="38" max="16384" width="10.7109375" style="98"/>
  </cols>
  <sheetData>
    <row r="1" spans="1:15" ht="49.5" customHeight="1">
      <c r="A1" s="3"/>
      <c r="B1" s="86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100" t="s">
        <v>103</v>
      </c>
      <c r="D4" s="101" t="s">
        <v>116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2" t="s">
        <v>6</v>
      </c>
      <c r="C5" s="322"/>
      <c r="D5" s="322"/>
      <c r="E5" s="322"/>
      <c r="F5" s="322"/>
      <c r="G5" s="322"/>
      <c r="H5" s="322"/>
      <c r="I5" s="322"/>
      <c r="J5" s="322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3"/>
      <c r="B8" s="331" t="s">
        <v>8</v>
      </c>
      <c r="C8" s="323"/>
      <c r="D8" s="323" t="s">
        <v>9</v>
      </c>
      <c r="E8" s="323"/>
      <c r="F8" s="323"/>
      <c r="G8" s="323"/>
      <c r="H8" s="323"/>
      <c r="I8" s="323"/>
      <c r="J8" s="324"/>
      <c r="K8" s="53"/>
      <c r="L8" s="53"/>
      <c r="M8" s="53"/>
      <c r="N8" s="53"/>
      <c r="O8" s="53"/>
    </row>
    <row r="9" spans="1:15" ht="30" customHeight="1">
      <c r="A9" s="53"/>
      <c r="B9" s="331" t="s">
        <v>10</v>
      </c>
      <c r="C9" s="323" t="s">
        <v>11</v>
      </c>
      <c r="D9" s="323" t="s">
        <v>12</v>
      </c>
      <c r="E9" s="323" t="s">
        <v>13</v>
      </c>
      <c r="F9" s="323" t="s">
        <v>14</v>
      </c>
      <c r="G9" s="323" t="s">
        <v>15</v>
      </c>
      <c r="H9" s="323" t="s">
        <v>16</v>
      </c>
      <c r="I9" s="323"/>
      <c r="J9" s="324"/>
      <c r="K9" s="53"/>
      <c r="L9" s="53"/>
      <c r="M9" s="53"/>
      <c r="N9" s="53"/>
      <c r="O9" s="53"/>
    </row>
    <row r="10" spans="1:15" ht="30" customHeight="1">
      <c r="A10" s="53"/>
      <c r="B10" s="331"/>
      <c r="C10" s="323"/>
      <c r="D10" s="323"/>
      <c r="E10" s="323"/>
      <c r="F10" s="323"/>
      <c r="G10" s="323"/>
      <c r="H10" s="11" t="s">
        <v>17</v>
      </c>
      <c r="I10" s="11" t="s">
        <v>18</v>
      </c>
      <c r="J10" s="12" t="s">
        <v>19</v>
      </c>
      <c r="K10" s="53"/>
      <c r="L10" s="53"/>
      <c r="M10" s="53"/>
      <c r="N10" s="53"/>
      <c r="O10" s="53"/>
    </row>
    <row r="11" spans="1:15" ht="34.5" customHeight="1">
      <c r="A11" s="53"/>
      <c r="B11" s="87" t="s">
        <v>28</v>
      </c>
      <c r="C11" s="87" t="s">
        <v>29</v>
      </c>
      <c r="D11" s="88">
        <v>954</v>
      </c>
      <c r="E11" s="88">
        <v>165</v>
      </c>
      <c r="F11" s="88">
        <v>56</v>
      </c>
      <c r="G11" s="89">
        <v>0</v>
      </c>
      <c r="H11" s="88">
        <v>841</v>
      </c>
      <c r="I11" s="88">
        <v>722</v>
      </c>
      <c r="J11" s="90">
        <f>H11+I11</f>
        <v>1563</v>
      </c>
      <c r="K11" s="53"/>
      <c r="L11" s="53"/>
      <c r="M11" s="53"/>
      <c r="N11" s="53"/>
      <c r="O11" s="53"/>
    </row>
    <row r="12" spans="1:15" ht="34.5" customHeight="1">
      <c r="A12" s="53"/>
      <c r="B12" s="330" t="s">
        <v>19</v>
      </c>
      <c r="C12" s="331"/>
      <c r="D12" s="91">
        <f t="shared" ref="D12:J12" si="0">SUM(D11:D11)</f>
        <v>954</v>
      </c>
      <c r="E12" s="91">
        <f t="shared" si="0"/>
        <v>165</v>
      </c>
      <c r="F12" s="91">
        <f t="shared" si="0"/>
        <v>56</v>
      </c>
      <c r="G12" s="91">
        <f t="shared" si="0"/>
        <v>0</v>
      </c>
      <c r="H12" s="91">
        <f t="shared" si="0"/>
        <v>841</v>
      </c>
      <c r="I12" s="91">
        <f t="shared" si="0"/>
        <v>722</v>
      </c>
      <c r="J12" s="92">
        <f t="shared" si="0"/>
        <v>1563</v>
      </c>
      <c r="K12" s="53"/>
      <c r="L12" s="53"/>
      <c r="M12" s="53"/>
      <c r="N12" s="53"/>
      <c r="O12" s="53"/>
    </row>
    <row r="13" spans="1:15" ht="30" customHeight="1">
      <c r="A13" s="53"/>
      <c r="B13" s="356"/>
      <c r="C13" s="356"/>
      <c r="D13" s="356"/>
      <c r="E13" s="356"/>
      <c r="F13" s="356"/>
      <c r="G13" s="356"/>
      <c r="H13" s="356"/>
      <c r="I13" s="356"/>
      <c r="J13" s="356"/>
      <c r="K13" s="53"/>
      <c r="L13" s="53"/>
      <c r="M13" s="53"/>
      <c r="N13" s="53"/>
      <c r="O13" s="53"/>
    </row>
    <row r="14" spans="1:15" ht="30" customHeight="1">
      <c r="A14" s="53"/>
      <c r="B14" s="357" t="s">
        <v>117</v>
      </c>
      <c r="C14" s="357"/>
      <c r="D14" s="357"/>
      <c r="E14" s="357"/>
      <c r="F14" s="357"/>
      <c r="G14" s="357"/>
      <c r="H14" s="357"/>
      <c r="I14" s="357"/>
      <c r="J14" s="357"/>
      <c r="K14" s="53"/>
      <c r="L14" s="53"/>
      <c r="M14" s="53"/>
      <c r="N14" s="53"/>
      <c r="O14" s="53"/>
    </row>
    <row r="15" spans="1:15" ht="39.75" customHeight="1">
      <c r="A15" s="53"/>
      <c r="B15" s="330" t="s">
        <v>105</v>
      </c>
      <c r="C15" s="331"/>
      <c r="D15" s="11" t="s">
        <v>106</v>
      </c>
      <c r="E15" s="324" t="s">
        <v>107</v>
      </c>
      <c r="F15" s="330"/>
      <c r="G15" s="330"/>
      <c r="H15" s="330"/>
      <c r="I15" s="330"/>
      <c r="J15" s="330"/>
      <c r="K15" s="53"/>
      <c r="L15" s="53"/>
      <c r="M15" s="53"/>
      <c r="N15" s="53"/>
      <c r="O15" s="53"/>
    </row>
    <row r="16" spans="1:15" ht="34.5" customHeight="1">
      <c r="A16" s="53"/>
      <c r="B16" s="358" t="s">
        <v>78</v>
      </c>
      <c r="C16" s="359"/>
      <c r="D16" s="93">
        <v>910.08</v>
      </c>
      <c r="E16" s="360" t="s">
        <v>108</v>
      </c>
      <c r="F16" s="361"/>
      <c r="G16" s="361"/>
      <c r="H16" s="361"/>
      <c r="I16" s="361"/>
      <c r="J16" s="361"/>
      <c r="K16" s="53"/>
      <c r="L16" s="53"/>
      <c r="M16" s="53"/>
      <c r="N16" s="53"/>
      <c r="O16" s="53"/>
    </row>
    <row r="17" spans="1:15" ht="34.5" customHeight="1">
      <c r="A17" s="53"/>
      <c r="B17" s="358" t="s">
        <v>79</v>
      </c>
      <c r="C17" s="359"/>
      <c r="D17" s="93">
        <v>719.62</v>
      </c>
      <c r="E17" s="360" t="s">
        <v>109</v>
      </c>
      <c r="F17" s="361"/>
      <c r="G17" s="361"/>
      <c r="H17" s="361"/>
      <c r="I17" s="361"/>
      <c r="J17" s="361"/>
      <c r="K17" s="53"/>
      <c r="L17" s="53"/>
      <c r="M17" s="53"/>
      <c r="N17" s="53"/>
      <c r="O17" s="53"/>
    </row>
    <row r="18" spans="1:15" ht="34.5" customHeight="1">
      <c r="A18" s="53"/>
      <c r="B18" s="358" t="s">
        <v>110</v>
      </c>
      <c r="C18" s="359"/>
      <c r="D18" s="318">
        <f>'UO_MEDIA_BEN-AT'!$E$16</f>
        <v>318.45999999999998</v>
      </c>
      <c r="E18" s="362" t="s">
        <v>111</v>
      </c>
      <c r="F18" s="358"/>
      <c r="G18" s="358"/>
      <c r="H18" s="358"/>
      <c r="I18" s="358"/>
      <c r="J18" s="358"/>
      <c r="K18" s="53"/>
      <c r="L18" s="53"/>
      <c r="M18" s="53"/>
      <c r="N18" s="53"/>
      <c r="O18" s="53"/>
    </row>
    <row r="19" spans="1:15" ht="34.5" customHeight="1">
      <c r="A19" s="53"/>
      <c r="B19" s="358" t="s">
        <v>81</v>
      </c>
      <c r="C19" s="359"/>
      <c r="D19" s="94" t="s">
        <v>112</v>
      </c>
      <c r="E19" s="360" t="s">
        <v>113</v>
      </c>
      <c r="F19" s="361"/>
      <c r="G19" s="361"/>
      <c r="H19" s="361"/>
      <c r="I19" s="361"/>
      <c r="J19" s="361"/>
      <c r="K19" s="53"/>
      <c r="L19" s="53"/>
      <c r="M19" s="53"/>
      <c r="N19" s="53"/>
      <c r="O19" s="53"/>
    </row>
    <row r="20" spans="1:15" ht="34.5" customHeight="1">
      <c r="A20" s="53"/>
      <c r="B20" s="358" t="s">
        <v>114</v>
      </c>
      <c r="C20" s="359"/>
      <c r="D20" s="93">
        <f>IF(C11="TSE",441.88,249.4)</f>
        <v>249.4</v>
      </c>
      <c r="E20" s="362" t="s">
        <v>115</v>
      </c>
      <c r="F20" s="358"/>
      <c r="G20" s="358"/>
      <c r="H20" s="358"/>
      <c r="I20" s="358"/>
      <c r="J20" s="358"/>
      <c r="K20" s="53"/>
      <c r="L20" s="53"/>
      <c r="M20" s="53"/>
      <c r="N20" s="53"/>
      <c r="O20" s="53"/>
    </row>
    <row r="21" spans="1:15" ht="15" customHeight="1">
      <c r="A21" s="53"/>
      <c r="B21" s="95"/>
      <c r="C21" s="95"/>
      <c r="D21" s="95"/>
      <c r="E21" s="96"/>
      <c r="F21" s="96"/>
      <c r="G21" s="96"/>
      <c r="H21" s="96"/>
      <c r="I21" s="96"/>
      <c r="J21" s="96"/>
      <c r="K21" s="53"/>
      <c r="L21" s="53"/>
      <c r="M21" s="53"/>
      <c r="N21" s="53"/>
      <c r="O21" s="53"/>
    </row>
    <row r="22" spans="1:15" ht="15" customHeight="1">
      <c r="A22" s="53"/>
      <c r="B22" s="363"/>
      <c r="C22" s="363"/>
      <c r="D22" s="363"/>
      <c r="E22" s="363"/>
      <c r="F22" s="363"/>
      <c r="G22" s="363"/>
      <c r="H22" s="363"/>
      <c r="I22" s="363"/>
      <c r="J22" s="363"/>
      <c r="K22" s="53"/>
      <c r="L22" s="53"/>
      <c r="M22" s="53"/>
      <c r="N22" s="53"/>
      <c r="O22" s="53"/>
    </row>
    <row r="23" spans="1:15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5" ht="15" customHeight="1">
      <c r="A24" s="53"/>
      <c r="B24" s="53"/>
      <c r="C24" s="53"/>
      <c r="D24" s="53"/>
      <c r="E24" s="53"/>
      <c r="F24" s="53"/>
      <c r="G24" s="53"/>
      <c r="H24" s="97"/>
      <c r="I24" s="53"/>
      <c r="J24" s="53"/>
      <c r="K24" s="53"/>
      <c r="L24" s="53"/>
      <c r="M24" s="53"/>
      <c r="N24" s="53"/>
      <c r="O24" s="53"/>
    </row>
    <row r="25" spans="1:15" ht="1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ht="1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15" ht="1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15" ht="1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1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ht="1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ht="1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ht="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QTDE_BENEFIÁRIOS_JE_por_UO</vt:lpstr>
      <vt:lpstr>VALOR_NORMA_JE_por_UO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2021-09-23T22:24:51Z</dcterms:created>
  <dcterms:modified xsi:type="dcterms:W3CDTF">2021-09-24T15:34:42Z</dcterms:modified>
</cp:coreProperties>
</file>