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G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49" i="30"/>
  <c r="F48"/>
  <c r="F31"/>
  <c r="F49" i="29"/>
  <c r="F48"/>
  <c r="F31"/>
  <c r="F48" i="28"/>
  <c r="F49" s="1"/>
  <c r="F31"/>
  <c r="F49" i="27"/>
  <c r="F48"/>
  <c r="F31"/>
  <c r="F49" i="26"/>
  <c r="F48"/>
  <c r="F31"/>
  <c r="F48" i="25"/>
  <c r="F49" s="1"/>
  <c r="F31"/>
  <c r="F49" i="24"/>
  <c r="F48"/>
  <c r="F31"/>
  <c r="F48" i="23"/>
  <c r="F49" s="1"/>
  <c r="F31"/>
  <c r="F49" i="22"/>
  <c r="F48"/>
  <c r="F31"/>
  <c r="F49" i="21"/>
  <c r="F48"/>
  <c r="F31"/>
  <c r="F48" i="20"/>
  <c r="F31"/>
  <c r="F49" s="1"/>
  <c r="F49" i="19"/>
  <c r="F48"/>
  <c r="F31"/>
  <c r="F49" i="18"/>
  <c r="F48"/>
  <c r="F31"/>
  <c r="F48" i="17"/>
  <c r="F49" s="1"/>
  <c r="F31"/>
  <c r="F49" i="16"/>
  <c r="F48"/>
  <c r="F31"/>
  <c r="F48" i="15"/>
  <c r="F49" s="1"/>
  <c r="F31"/>
  <c r="F49" i="14"/>
  <c r="F48"/>
  <c r="F31"/>
  <c r="F49" i="13"/>
  <c r="F48"/>
  <c r="F31"/>
  <c r="F48" i="12"/>
  <c r="F31"/>
  <c r="F49" s="1"/>
  <c r="F49" i="11"/>
  <c r="F48"/>
  <c r="F31"/>
  <c r="F49" i="10"/>
  <c r="F48"/>
  <c r="F31"/>
  <c r="F48" i="9"/>
  <c r="F49" s="1"/>
  <c r="F31"/>
  <c r="F49" i="8"/>
  <c r="F48"/>
  <c r="F31"/>
  <c r="F48" i="7"/>
  <c r="F49" s="1"/>
  <c r="F31"/>
  <c r="F49" i="6"/>
  <c r="F48"/>
  <c r="F31"/>
  <c r="F49" i="5"/>
  <c r="F48"/>
  <c r="F31"/>
  <c r="F48" i="4"/>
  <c r="F31"/>
  <c r="F49" s="1"/>
  <c r="F49" i="3"/>
  <c r="F48"/>
  <c r="F31"/>
  <c r="F47" i="2"/>
  <c r="F46"/>
  <c r="F45"/>
  <c r="F44"/>
  <c r="F43"/>
  <c r="F42"/>
  <c r="F41"/>
  <c r="F40"/>
  <c r="F39"/>
  <c r="F38"/>
  <c r="F37"/>
  <c r="F36"/>
  <c r="F35"/>
  <c r="F48" s="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31" s="1"/>
  <c r="AA37" i="1"/>
  <c r="AB37" s="1"/>
  <c r="Z37"/>
  <c r="Y37"/>
  <c r="X37"/>
  <c r="W37"/>
  <c r="V37"/>
  <c r="U37"/>
  <c r="S37"/>
  <c r="R37"/>
  <c r="Q37"/>
  <c r="T37" s="1"/>
  <c r="O37"/>
  <c r="N37"/>
  <c r="M37"/>
  <c r="K37"/>
  <c r="J37"/>
  <c r="L37" s="1"/>
  <c r="I37"/>
  <c r="H37"/>
  <c r="G37"/>
  <c r="E37"/>
  <c r="F37" s="1"/>
  <c r="P37" s="1"/>
  <c r="D37"/>
  <c r="AA36"/>
  <c r="Z36"/>
  <c r="Y36"/>
  <c r="W36"/>
  <c r="V36"/>
  <c r="U36"/>
  <c r="X36" s="1"/>
  <c r="AB36" s="1"/>
  <c r="T36"/>
  <c r="S36"/>
  <c r="R36"/>
  <c r="Q36"/>
  <c r="O36"/>
  <c r="N36"/>
  <c r="M36"/>
  <c r="L36"/>
  <c r="K36"/>
  <c r="J36"/>
  <c r="I36"/>
  <c r="H36"/>
  <c r="G36"/>
  <c r="E36"/>
  <c r="D36"/>
  <c r="F36" s="1"/>
  <c r="P36" s="1"/>
  <c r="AA35"/>
  <c r="Z35"/>
  <c r="Y35"/>
  <c r="W35"/>
  <c r="V35"/>
  <c r="U35"/>
  <c r="X35" s="1"/>
  <c r="AB35" s="1"/>
  <c r="T35"/>
  <c r="S35"/>
  <c r="R35"/>
  <c r="Q35"/>
  <c r="O35"/>
  <c r="N35"/>
  <c r="M35"/>
  <c r="L35"/>
  <c r="K35"/>
  <c r="J35"/>
  <c r="H35"/>
  <c r="G35"/>
  <c r="I35" s="1"/>
  <c r="F35"/>
  <c r="E35"/>
  <c r="D35"/>
  <c r="Z34"/>
  <c r="Y34"/>
  <c r="AA34" s="1"/>
  <c r="X34"/>
  <c r="W34"/>
  <c r="V34"/>
  <c r="U34"/>
  <c r="S34"/>
  <c r="R34"/>
  <c r="Q34"/>
  <c r="T34" s="1"/>
  <c r="O34"/>
  <c r="N34"/>
  <c r="M34"/>
  <c r="K34"/>
  <c r="J34"/>
  <c r="L34" s="1"/>
  <c r="I34"/>
  <c r="H34"/>
  <c r="G34"/>
  <c r="F34"/>
  <c r="E34"/>
  <c r="D34"/>
  <c r="AA33"/>
  <c r="AB33" s="1"/>
  <c r="AC33" s="1"/>
  <c r="Z33"/>
  <c r="Y33"/>
  <c r="X33"/>
  <c r="W33"/>
  <c r="V33"/>
  <c r="U33"/>
  <c r="S33"/>
  <c r="R33"/>
  <c r="Q33"/>
  <c r="T33" s="1"/>
  <c r="O33"/>
  <c r="N33"/>
  <c r="M33"/>
  <c r="K33"/>
  <c r="J33"/>
  <c r="L33" s="1"/>
  <c r="I33"/>
  <c r="H33"/>
  <c r="G33"/>
  <c r="E33"/>
  <c r="F33" s="1"/>
  <c r="P33" s="1"/>
  <c r="D33"/>
  <c r="AA32"/>
  <c r="Z32"/>
  <c r="Y32"/>
  <c r="W32"/>
  <c r="V32"/>
  <c r="U32"/>
  <c r="X32" s="1"/>
  <c r="AB32" s="1"/>
  <c r="T32"/>
  <c r="S32"/>
  <c r="R32"/>
  <c r="Q32"/>
  <c r="O32"/>
  <c r="N32"/>
  <c r="M32"/>
  <c r="L32"/>
  <c r="K32"/>
  <c r="J32"/>
  <c r="I32"/>
  <c r="H32"/>
  <c r="G32"/>
  <c r="E32"/>
  <c r="D32"/>
  <c r="F32" s="1"/>
  <c r="P32" s="1"/>
  <c r="AA31"/>
  <c r="Z31"/>
  <c r="Y31"/>
  <c r="W31"/>
  <c r="V31"/>
  <c r="U31"/>
  <c r="X31" s="1"/>
  <c r="AB31" s="1"/>
  <c r="T31"/>
  <c r="S31"/>
  <c r="R31"/>
  <c r="Q31"/>
  <c r="O31"/>
  <c r="N31"/>
  <c r="M31"/>
  <c r="L31"/>
  <c r="K31"/>
  <c r="J31"/>
  <c r="H31"/>
  <c r="G31"/>
  <c r="I31" s="1"/>
  <c r="F31"/>
  <c r="E31"/>
  <c r="D31"/>
  <c r="Z30"/>
  <c r="Y30"/>
  <c r="AA30" s="1"/>
  <c r="X30"/>
  <c r="W30"/>
  <c r="V30"/>
  <c r="U30"/>
  <c r="S30"/>
  <c r="R30"/>
  <c r="Q30"/>
  <c r="T30" s="1"/>
  <c r="O30"/>
  <c r="N30"/>
  <c r="M30"/>
  <c r="K30"/>
  <c r="J30"/>
  <c r="L30" s="1"/>
  <c r="I30"/>
  <c r="H30"/>
  <c r="G30"/>
  <c r="F30"/>
  <c r="E30"/>
  <c r="D30"/>
  <c r="AA29"/>
  <c r="AB29" s="1"/>
  <c r="Z29"/>
  <c r="Y29"/>
  <c r="X29"/>
  <c r="W29"/>
  <c r="V29"/>
  <c r="U29"/>
  <c r="S29"/>
  <c r="R29"/>
  <c r="Q29"/>
  <c r="T29" s="1"/>
  <c r="O29"/>
  <c r="N29"/>
  <c r="M29"/>
  <c r="K29"/>
  <c r="J29"/>
  <c r="L29" s="1"/>
  <c r="I29"/>
  <c r="H29"/>
  <c r="G29"/>
  <c r="E29"/>
  <c r="D29"/>
  <c r="F29" s="1"/>
  <c r="AA28"/>
  <c r="Z28"/>
  <c r="Y28"/>
  <c r="W28"/>
  <c r="V28"/>
  <c r="U28"/>
  <c r="X28" s="1"/>
  <c r="AB28" s="1"/>
  <c r="T28"/>
  <c r="S28"/>
  <c r="R28"/>
  <c r="Q28"/>
  <c r="O28"/>
  <c r="N28"/>
  <c r="M28"/>
  <c r="L28"/>
  <c r="K28"/>
  <c r="J28"/>
  <c r="I28"/>
  <c r="H28"/>
  <c r="G28"/>
  <c r="E28"/>
  <c r="D28"/>
  <c r="F28" s="1"/>
  <c r="P28" s="1"/>
  <c r="AA27"/>
  <c r="Z27"/>
  <c r="Y27"/>
  <c r="W27"/>
  <c r="V27"/>
  <c r="U27"/>
  <c r="X27" s="1"/>
  <c r="AB27" s="1"/>
  <c r="T27"/>
  <c r="S27"/>
  <c r="R27"/>
  <c r="Q27"/>
  <c r="O27"/>
  <c r="N27"/>
  <c r="M27"/>
  <c r="L27"/>
  <c r="K27"/>
  <c r="J27"/>
  <c r="H27"/>
  <c r="G27"/>
  <c r="I27" s="1"/>
  <c r="F27"/>
  <c r="E27"/>
  <c r="D27"/>
  <c r="Z26"/>
  <c r="Y26"/>
  <c r="AA26" s="1"/>
  <c r="X26"/>
  <c r="W26"/>
  <c r="V26"/>
  <c r="U26"/>
  <c r="S26"/>
  <c r="R26"/>
  <c r="Q26"/>
  <c r="T26" s="1"/>
  <c r="O26"/>
  <c r="N26"/>
  <c r="M26"/>
  <c r="K26"/>
  <c r="J26"/>
  <c r="L26" s="1"/>
  <c r="I26"/>
  <c r="H26"/>
  <c r="G26"/>
  <c r="F26"/>
  <c r="E26"/>
  <c r="D26"/>
  <c r="AA25"/>
  <c r="AB25" s="1"/>
  <c r="Z25"/>
  <c r="Y25"/>
  <c r="X25"/>
  <c r="W25"/>
  <c r="V25"/>
  <c r="U25"/>
  <c r="S25"/>
  <c r="R25"/>
  <c r="Q25"/>
  <c r="T25" s="1"/>
  <c r="O25"/>
  <c r="N25"/>
  <c r="M25"/>
  <c r="K25"/>
  <c r="J25"/>
  <c r="L25" s="1"/>
  <c r="I25"/>
  <c r="H25"/>
  <c r="G25"/>
  <c r="E25"/>
  <c r="D25"/>
  <c r="F25" s="1"/>
  <c r="AA24"/>
  <c r="Z24"/>
  <c r="Y24"/>
  <c r="W24"/>
  <c r="V24"/>
  <c r="U24"/>
  <c r="X24" s="1"/>
  <c r="AB24" s="1"/>
  <c r="T24"/>
  <c r="S24"/>
  <c r="R24"/>
  <c r="Q24"/>
  <c r="O24"/>
  <c r="N24"/>
  <c r="M24"/>
  <c r="L24"/>
  <c r="K24"/>
  <c r="J24"/>
  <c r="I24"/>
  <c r="H24"/>
  <c r="G24"/>
  <c r="E24"/>
  <c r="D24"/>
  <c r="F24" s="1"/>
  <c r="P24" s="1"/>
  <c r="AA23"/>
  <c r="Z23"/>
  <c r="Y23"/>
  <c r="W23"/>
  <c r="V23"/>
  <c r="U23"/>
  <c r="X23" s="1"/>
  <c r="AB23" s="1"/>
  <c r="T23"/>
  <c r="S23"/>
  <c r="R23"/>
  <c r="Q23"/>
  <c r="O23"/>
  <c r="N23"/>
  <c r="M23"/>
  <c r="L23"/>
  <c r="K23"/>
  <c r="J23"/>
  <c r="H23"/>
  <c r="G23"/>
  <c r="I23" s="1"/>
  <c r="F23"/>
  <c r="E23"/>
  <c r="D23"/>
  <c r="Z22"/>
  <c r="Y22"/>
  <c r="AA22" s="1"/>
  <c r="X22"/>
  <c r="W22"/>
  <c r="V22"/>
  <c r="U22"/>
  <c r="S22"/>
  <c r="R22"/>
  <c r="Q22"/>
  <c r="T22" s="1"/>
  <c r="O22"/>
  <c r="N22"/>
  <c r="M22"/>
  <c r="K22"/>
  <c r="J22"/>
  <c r="L22" s="1"/>
  <c r="I22"/>
  <c r="P22" s="1"/>
  <c r="H22"/>
  <c r="G22"/>
  <c r="F22"/>
  <c r="E22"/>
  <c r="D22"/>
  <c r="AA21"/>
  <c r="AB21" s="1"/>
  <c r="Z21"/>
  <c r="Y21"/>
  <c r="X21"/>
  <c r="W21"/>
  <c r="V21"/>
  <c r="U21"/>
  <c r="S21"/>
  <c r="R21"/>
  <c r="Q21"/>
  <c r="T21" s="1"/>
  <c r="O21"/>
  <c r="N21"/>
  <c r="M21"/>
  <c r="K21"/>
  <c r="J21"/>
  <c r="L21" s="1"/>
  <c r="I21"/>
  <c r="H21"/>
  <c r="G21"/>
  <c r="E21"/>
  <c r="F21" s="1"/>
  <c r="P21" s="1"/>
  <c r="D21"/>
  <c r="AA20"/>
  <c r="Z20"/>
  <c r="Y20"/>
  <c r="W20"/>
  <c r="V20"/>
  <c r="U20"/>
  <c r="X20" s="1"/>
  <c r="AB20" s="1"/>
  <c r="T20"/>
  <c r="S20"/>
  <c r="R20"/>
  <c r="Q20"/>
  <c r="O20"/>
  <c r="N20"/>
  <c r="M20"/>
  <c r="L20"/>
  <c r="K20"/>
  <c r="J20"/>
  <c r="I20"/>
  <c r="H20"/>
  <c r="G20"/>
  <c r="E20"/>
  <c r="D20"/>
  <c r="F20" s="1"/>
  <c r="P20" s="1"/>
  <c r="AA19"/>
  <c r="Z19"/>
  <c r="Y19"/>
  <c r="W19"/>
  <c r="V19"/>
  <c r="U19"/>
  <c r="X19" s="1"/>
  <c r="AB19" s="1"/>
  <c r="T19"/>
  <c r="S19"/>
  <c r="R19"/>
  <c r="Q19"/>
  <c r="O19"/>
  <c r="N19"/>
  <c r="M19"/>
  <c r="L19"/>
  <c r="K19"/>
  <c r="J19"/>
  <c r="H19"/>
  <c r="G19"/>
  <c r="I19" s="1"/>
  <c r="F19"/>
  <c r="E19"/>
  <c r="D19"/>
  <c r="Z18"/>
  <c r="Y18"/>
  <c r="AA18" s="1"/>
  <c r="X18"/>
  <c r="W18"/>
  <c r="V18"/>
  <c r="U18"/>
  <c r="S18"/>
  <c r="R18"/>
  <c r="Q18"/>
  <c r="T18" s="1"/>
  <c r="O18"/>
  <c r="N18"/>
  <c r="M18"/>
  <c r="K18"/>
  <c r="J18"/>
  <c r="L18" s="1"/>
  <c r="I18"/>
  <c r="H18"/>
  <c r="G18"/>
  <c r="F18"/>
  <c r="E18"/>
  <c r="D18"/>
  <c r="AA17"/>
  <c r="AB17" s="1"/>
  <c r="AC17" s="1"/>
  <c r="Z17"/>
  <c r="Y17"/>
  <c r="X17"/>
  <c r="W17"/>
  <c r="V17"/>
  <c r="U17"/>
  <c r="S17"/>
  <c r="R17"/>
  <c r="Q17"/>
  <c r="T17" s="1"/>
  <c r="O17"/>
  <c r="N17"/>
  <c r="M17"/>
  <c r="K17"/>
  <c r="J17"/>
  <c r="L17" s="1"/>
  <c r="I17"/>
  <c r="H17"/>
  <c r="G17"/>
  <c r="E17"/>
  <c r="F17" s="1"/>
  <c r="P17" s="1"/>
  <c r="D17"/>
  <c r="AA16"/>
  <c r="Z16"/>
  <c r="Y16"/>
  <c r="W16"/>
  <c r="V16"/>
  <c r="U16"/>
  <c r="X16" s="1"/>
  <c r="AB16" s="1"/>
  <c r="T16"/>
  <c r="S16"/>
  <c r="R16"/>
  <c r="Q16"/>
  <c r="O16"/>
  <c r="N16"/>
  <c r="M16"/>
  <c r="L16"/>
  <c r="K16"/>
  <c r="J16"/>
  <c r="I16"/>
  <c r="H16"/>
  <c r="G16"/>
  <c r="E16"/>
  <c r="D16"/>
  <c r="F16" s="1"/>
  <c r="P16" s="1"/>
  <c r="AA15"/>
  <c r="Z15"/>
  <c r="Y15"/>
  <c r="W15"/>
  <c r="V15"/>
  <c r="U15"/>
  <c r="X15" s="1"/>
  <c r="AB15" s="1"/>
  <c r="T15"/>
  <c r="S15"/>
  <c r="R15"/>
  <c r="Q15"/>
  <c r="O15"/>
  <c r="N15"/>
  <c r="M15"/>
  <c r="L15"/>
  <c r="K15"/>
  <c r="J15"/>
  <c r="H15"/>
  <c r="G15"/>
  <c r="I15" s="1"/>
  <c r="F15"/>
  <c r="E15"/>
  <c r="D15"/>
  <c r="Z14"/>
  <c r="Y14"/>
  <c r="AA14" s="1"/>
  <c r="X14"/>
  <c r="W14"/>
  <c r="V14"/>
  <c r="U14"/>
  <c r="S14"/>
  <c r="R14"/>
  <c r="Q14"/>
  <c r="T14" s="1"/>
  <c r="O14"/>
  <c r="N14"/>
  <c r="M14"/>
  <c r="K14"/>
  <c r="J14"/>
  <c r="L14" s="1"/>
  <c r="I14"/>
  <c r="H14"/>
  <c r="G14"/>
  <c r="F14"/>
  <c r="E14"/>
  <c r="D14"/>
  <c r="AA13"/>
  <c r="AB13" s="1"/>
  <c r="Z13"/>
  <c r="Y13"/>
  <c r="X13"/>
  <c r="W13"/>
  <c r="V13"/>
  <c r="U13"/>
  <c r="S13"/>
  <c r="R13"/>
  <c r="Q13"/>
  <c r="T13" s="1"/>
  <c r="O13"/>
  <c r="N13"/>
  <c r="M13"/>
  <c r="K13"/>
  <c r="J13"/>
  <c r="L13" s="1"/>
  <c r="I13"/>
  <c r="H13"/>
  <c r="G13"/>
  <c r="E13"/>
  <c r="F13" s="1"/>
  <c r="D13"/>
  <c r="AA12"/>
  <c r="Z12"/>
  <c r="Y12"/>
  <c r="W12"/>
  <c r="V12"/>
  <c r="U12"/>
  <c r="X12" s="1"/>
  <c r="AB12" s="1"/>
  <c r="T12"/>
  <c r="S12"/>
  <c r="R12"/>
  <c r="Q12"/>
  <c r="O12"/>
  <c r="N12"/>
  <c r="M12"/>
  <c r="L12"/>
  <c r="K12"/>
  <c r="J12"/>
  <c r="I12"/>
  <c r="H12"/>
  <c r="G12"/>
  <c r="E12"/>
  <c r="D12"/>
  <c r="F12" s="1"/>
  <c r="P12" s="1"/>
  <c r="AA11"/>
  <c r="Z11"/>
  <c r="Y11"/>
  <c r="W11"/>
  <c r="V11"/>
  <c r="U11"/>
  <c r="X11" s="1"/>
  <c r="AB11" s="1"/>
  <c r="T11"/>
  <c r="S11"/>
  <c r="R11"/>
  <c r="Q11"/>
  <c r="O11"/>
  <c r="N11"/>
  <c r="M11"/>
  <c r="L11"/>
  <c r="K11"/>
  <c r="J11"/>
  <c r="H11"/>
  <c r="G11"/>
  <c r="I11" s="1"/>
  <c r="F11"/>
  <c r="E11"/>
  <c r="D11"/>
  <c r="Z10"/>
  <c r="Z38" s="1"/>
  <c r="Y10"/>
  <c r="AA10" s="1"/>
  <c r="X10"/>
  <c r="W10"/>
  <c r="W38" s="1"/>
  <c r="V10"/>
  <c r="V38" s="1"/>
  <c r="U10"/>
  <c r="U38" s="1"/>
  <c r="S10"/>
  <c r="S38" s="1"/>
  <c r="R10"/>
  <c r="R38" s="1"/>
  <c r="Q10"/>
  <c r="Q38" s="1"/>
  <c r="O10"/>
  <c r="O38" s="1"/>
  <c r="N10"/>
  <c r="N38" s="1"/>
  <c r="M10"/>
  <c r="M38" s="1"/>
  <c r="K10"/>
  <c r="K38" s="1"/>
  <c r="J10"/>
  <c r="J38" s="1"/>
  <c r="I10"/>
  <c r="H10"/>
  <c r="H38" s="1"/>
  <c r="G10"/>
  <c r="G38" s="1"/>
  <c r="F10"/>
  <c r="E10"/>
  <c r="E38" s="1"/>
  <c r="D10"/>
  <c r="D38" s="1"/>
  <c r="E4"/>
  <c r="D4"/>
  <c r="F38" l="1"/>
  <c r="P19"/>
  <c r="AC19" s="1"/>
  <c r="X38"/>
  <c r="AC13"/>
  <c r="AC28"/>
  <c r="P13"/>
  <c r="P30"/>
  <c r="AC24"/>
  <c r="P29"/>
  <c r="AC29" s="1"/>
  <c r="AC27"/>
  <c r="AC32"/>
  <c r="P35"/>
  <c r="AC35" s="1"/>
  <c r="P18"/>
  <c r="P34"/>
  <c r="AC12"/>
  <c r="P15"/>
  <c r="AC15" s="1"/>
  <c r="AB22"/>
  <c r="AC22" s="1"/>
  <c r="P14"/>
  <c r="P11"/>
  <c r="AB18"/>
  <c r="AC18" s="1"/>
  <c r="P27"/>
  <c r="AB34"/>
  <c r="AC34" s="1"/>
  <c r="I38"/>
  <c r="AC21"/>
  <c r="P26"/>
  <c r="AC37"/>
  <c r="F49" i="2"/>
  <c r="AA38" i="1"/>
  <c r="AC11"/>
  <c r="AC16"/>
  <c r="AB26"/>
  <c r="AC26" s="1"/>
  <c r="P31"/>
  <c r="AC31" s="1"/>
  <c r="AB14"/>
  <c r="AC14" s="1"/>
  <c r="AC20"/>
  <c r="P23"/>
  <c r="AC23" s="1"/>
  <c r="P25"/>
  <c r="AC25" s="1"/>
  <c r="AB30"/>
  <c r="AC36"/>
  <c r="P10"/>
  <c r="L10"/>
  <c r="L38" s="1"/>
  <c r="T10"/>
  <c r="T38" s="1"/>
  <c r="Y38"/>
  <c r="AC30" l="1"/>
  <c r="P38"/>
  <c r="AB10"/>
  <c r="AB38" l="1"/>
  <c r="AC10"/>
  <c r="AC38" s="1"/>
  <c r="AC39" s="1"/>
</calcChain>
</file>

<file path=xl/sharedStrings.xml><?xml version="1.0" encoding="utf-8"?>
<sst xmlns="http://schemas.openxmlformats.org/spreadsheetml/2006/main" count="2041" uniqueCount="137">
  <si>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</si>
  <si>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</si>
  <si>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</si>
  <si>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</si>
  <si>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</si>
  <si>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</si>
  <si>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</si>
  <si>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</si>
  <si>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</si>
  <si>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</si>
  <si>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</si>
  <si>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</si>
  <si>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</si>
  <si>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</si>
  <si>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</si>
  <si>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</si>
  <si>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</si>
  <si>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</si>
  <si>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</si>
  <si>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</si>
  <si>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</si>
  <si>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</si>
  <si>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</si>
  <si>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</si>
  <si>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</si>
  <si>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</si>
  <si>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</si>
  <si>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</si>
  <si>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</si>
  <si>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</si>
  <si>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</si>
  <si>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</si>
  <si>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</si>
  <si>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</si>
  <si>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</si>
  <si>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</si>
  <si>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</si>
  <si>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</si>
  <si>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</si>
  <si>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AC</t>
  </si>
  <si>
    <t>AL</t>
  </si>
  <si>
    <t>AM</t>
  </si>
  <si>
    <t>BA</t>
  </si>
  <si>
    <t>CE</t>
  </si>
  <si>
    <t>DF</t>
  </si>
  <si>
    <t>ES</t>
  </si>
  <si>
    <t>GO</t>
  </si>
  <si>
    <t>MA</t>
  </si>
  <si>
    <t>MT</t>
  </si>
  <si>
    <t>MS</t>
  </si>
  <si>
    <t>MG</t>
  </si>
  <si>
    <t>PA</t>
  </si>
  <si>
    <t>PB</t>
  </si>
  <si>
    <t>PR</t>
  </si>
  <si>
    <t>PE</t>
  </si>
  <si>
    <t>PI</t>
  </si>
  <si>
    <t>RJ</t>
  </si>
  <si>
    <t>RN</t>
  </si>
  <si>
    <t>RS</t>
  </si>
  <si>
    <t>RO</t>
  </si>
  <si>
    <t>SC</t>
  </si>
  <si>
    <t>SP</t>
  </si>
  <si>
    <t>SE</t>
  </si>
  <si>
    <t>TO</t>
  </si>
  <si>
    <t>RR</t>
  </si>
  <si>
    <t>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</si>
  <si>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</si>
  <si>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</si>
  <si>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</si>
  <si>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ABRIL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</si>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</sst>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64" formatCode="#,##0.000000"/>
    <numFmt numFmtId="165" formatCode="_(* #,##0.00_);_(* \(#,##0.00\);_(* \-??_);_(@_)"/>
    <numFmt numFmtId="166" formatCode="_(* #,##0_);_(* \(#,##0\);_(* &quot;-&quot;??_);_(@_)"/>
    <numFmt numFmtId="167" formatCode="_(* #,##0_);_(* \(#,##0\);_(* \-_);_(@_)"/>
  </numFmts>
  <fonts count="16">
    <font>
      <sz val="10"/>
      <color rgb="FF000000"/>
      <name val="Arial"/>
    </font>
    <font>
      <sz val="11"/>
      <color rgb="FFFFFFFF"/>
      <name val="Calibri"/>
    </font>
    <font>
      <b/>
      <sz val="11"/>
      <color rgb="FF333333"/>
      <name val="Calibri"/>
    </font>
    <font>
      <sz val="11"/>
      <color rgb="FF000000"/>
      <name val="Calibri"/>
    </font>
    <font>
      <sz val="10"/>
      <color rgb="FF000000"/>
      <name val="Courier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9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33CCCC"/>
        <bgColor rgb="FF00CCFF"/>
      </patternFill>
    </fill>
    <fill>
      <patternFill patternType="solid">
        <fgColor rgb="FF333399"/>
        <bgColor rgb="FF003366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000000"/>
      </patternFill>
    </fill>
  </fills>
  <borders count="57"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6">
    <xf numFmtId="0" fontId="0" fillId="0" borderId="0"/>
    <xf numFmtId="43" fontId="15" fillId="0" borderId="0"/>
    <xf numFmtId="0" fontId="1" fillId="2" borderId="0"/>
    <xf numFmtId="0" fontId="1" fillId="3" borderId="0"/>
    <xf numFmtId="0" fontId="2" fillId="4" borderId="1"/>
    <xf numFmtId="0" fontId="3" fillId="0" borderId="0"/>
    <xf numFmtId="43" fontId="3" fillId="0" borderId="0"/>
    <xf numFmtId="0" fontId="4" fillId="0" borderId="0"/>
    <xf numFmtId="0" fontId="5" fillId="0" borderId="0"/>
    <xf numFmtId="0" fontId="3" fillId="0" borderId="0"/>
    <xf numFmtId="0" fontId="3" fillId="0" borderId="0"/>
    <xf numFmtId="164" fontId="15" fillId="0" borderId="0">
      <protection locked="0"/>
    </xf>
    <xf numFmtId="165" fontId="15" fillId="0" borderId="0"/>
    <xf numFmtId="165" fontId="15" fillId="0" borderId="0"/>
    <xf numFmtId="165" fontId="15" fillId="0" borderId="0"/>
    <xf numFmtId="0" fontId="5" fillId="0" borderId="0"/>
  </cellStyleXfs>
  <cellXfs count="121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5" borderId="4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41" fontId="9" fillId="0" borderId="13" xfId="0" applyNumberFormat="1" applyFont="1" applyBorder="1" applyAlignment="1">
      <alignment vertical="center"/>
    </xf>
    <xf numFmtId="166" fontId="9" fillId="0" borderId="14" xfId="0" applyNumberFormat="1" applyFont="1" applyBorder="1" applyAlignment="1" applyProtection="1">
      <alignment vertical="center"/>
      <protection locked="0"/>
    </xf>
    <xf numFmtId="166" fontId="10" fillId="0" borderId="15" xfId="0" applyNumberFormat="1" applyFont="1" applyBorder="1" applyAlignment="1" applyProtection="1">
      <alignment vertical="center"/>
      <protection locked="0"/>
    </xf>
    <xf numFmtId="166" fontId="9" fillId="0" borderId="16" xfId="0" applyNumberFormat="1" applyFont="1" applyBorder="1" applyAlignment="1" applyProtection="1">
      <alignment vertical="center"/>
      <protection locked="0"/>
    </xf>
    <xf numFmtId="166" fontId="9" fillId="0" borderId="17" xfId="0" applyNumberFormat="1" applyFont="1" applyBorder="1" applyAlignment="1" applyProtection="1">
      <alignment vertical="center"/>
      <protection locked="0"/>
    </xf>
    <xf numFmtId="166" fontId="9" fillId="0" borderId="18" xfId="0" applyNumberFormat="1" applyFont="1" applyBorder="1" applyAlignment="1" applyProtection="1">
      <alignment vertical="center"/>
      <protection locked="0"/>
    </xf>
    <xf numFmtId="166" fontId="9" fillId="0" borderId="19" xfId="0" applyNumberFormat="1" applyFont="1" applyBorder="1" applyAlignment="1" applyProtection="1">
      <alignment vertical="center"/>
      <protection locked="0"/>
    </xf>
    <xf numFmtId="166" fontId="10" fillId="0" borderId="20" xfId="0" applyNumberFormat="1" applyFont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41" fontId="9" fillId="0" borderId="23" xfId="0" applyNumberFormat="1" applyFont="1" applyBorder="1" applyAlignment="1">
      <alignment vertical="center"/>
    </xf>
    <xf numFmtId="166" fontId="9" fillId="0" borderId="12" xfId="0" applyNumberFormat="1" applyFont="1" applyBorder="1" applyAlignment="1" applyProtection="1">
      <alignment vertical="center"/>
      <protection locked="0"/>
    </xf>
    <xf numFmtId="166" fontId="10" fillId="0" borderId="24" xfId="0" applyNumberFormat="1" applyFont="1" applyBorder="1" applyAlignment="1" applyProtection="1">
      <alignment vertical="center"/>
      <protection locked="0"/>
    </xf>
    <xf numFmtId="166" fontId="9" fillId="0" borderId="11" xfId="0" applyNumberFormat="1" applyFont="1" applyBorder="1" applyAlignment="1" applyProtection="1">
      <alignment vertical="center"/>
      <protection locked="0"/>
    </xf>
    <xf numFmtId="166" fontId="9" fillId="0" borderId="23" xfId="0" applyNumberFormat="1" applyFont="1" applyBorder="1" applyAlignment="1" applyProtection="1">
      <alignment vertical="center"/>
      <protection locked="0"/>
    </xf>
    <xf numFmtId="166" fontId="9" fillId="0" borderId="25" xfId="0" applyNumberFormat="1" applyFont="1" applyBorder="1" applyAlignment="1" applyProtection="1">
      <alignment vertical="center"/>
      <protection locked="0"/>
    </xf>
    <xf numFmtId="166" fontId="9" fillId="0" borderId="26" xfId="0" applyNumberFormat="1" applyFont="1" applyBorder="1" applyAlignment="1" applyProtection="1">
      <alignment vertical="center"/>
      <protection locked="0"/>
    </xf>
    <xf numFmtId="166" fontId="10" fillId="0" borderId="27" xfId="0" applyNumberFormat="1" applyFont="1" applyBorder="1" applyAlignment="1" applyProtection="1">
      <alignment vertical="center"/>
      <protection locked="0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41" fontId="9" fillId="0" borderId="30" xfId="0" applyNumberFormat="1" applyFont="1" applyBorder="1" applyAlignment="1">
      <alignment vertical="center"/>
    </xf>
    <xf numFmtId="166" fontId="9" fillId="0" borderId="31" xfId="0" applyNumberFormat="1" applyFont="1" applyBorder="1" applyAlignment="1" applyProtection="1">
      <alignment vertical="center"/>
      <protection locked="0"/>
    </xf>
    <xf numFmtId="166" fontId="10" fillId="0" borderId="32" xfId="0" applyNumberFormat="1" applyFont="1" applyBorder="1" applyAlignment="1" applyProtection="1">
      <alignment vertical="center"/>
      <protection locked="0"/>
    </xf>
    <xf numFmtId="166" fontId="9" fillId="0" borderId="33" xfId="0" applyNumberFormat="1" applyFont="1" applyBorder="1" applyAlignment="1" applyProtection="1">
      <alignment vertical="center"/>
      <protection locked="0"/>
    </xf>
    <xf numFmtId="166" fontId="9" fillId="0" borderId="34" xfId="0" applyNumberFormat="1" applyFont="1" applyBorder="1" applyAlignment="1" applyProtection="1">
      <alignment vertical="center"/>
      <protection locked="0"/>
    </xf>
    <xf numFmtId="166" fontId="9" fillId="0" borderId="35" xfId="0" applyNumberFormat="1" applyFont="1" applyBorder="1" applyAlignment="1" applyProtection="1">
      <alignment vertical="center"/>
      <protection locked="0"/>
    </xf>
    <xf numFmtId="166" fontId="9" fillId="0" borderId="36" xfId="0" applyNumberFormat="1" applyFont="1" applyBorder="1" applyAlignment="1" applyProtection="1">
      <alignment vertical="center"/>
      <protection locked="0"/>
    </xf>
    <xf numFmtId="166" fontId="10" fillId="0" borderId="37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167" fontId="8" fillId="5" borderId="38" xfId="0" applyNumberFormat="1" applyFont="1" applyFill="1" applyBorder="1" applyAlignment="1">
      <alignment vertical="center"/>
    </xf>
    <xf numFmtId="167" fontId="8" fillId="5" borderId="39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41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5" borderId="4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/>
    </xf>
    <xf numFmtId="41" fontId="9" fillId="0" borderId="46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8" fillId="5" borderId="4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41" fontId="8" fillId="5" borderId="53" xfId="0" applyNumberFormat="1" applyFont="1" applyFill="1" applyBorder="1" applyAlignment="1">
      <alignment horizontal="right" vertical="center" wrapText="1"/>
    </xf>
    <xf numFmtId="41" fontId="8" fillId="5" borderId="5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8" fillId="5" borderId="50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8" fillId="5" borderId="51" xfId="0" applyFont="1" applyFill="1" applyBorder="1" applyAlignment="1">
      <alignment horizontal="center" vertical="center" wrapText="1"/>
    </xf>
    <xf numFmtId="0" fontId="8" fillId="5" borderId="52" xfId="0" applyFont="1" applyFill="1" applyBorder="1" applyAlignment="1">
      <alignment horizontal="center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5" borderId="55" xfId="0" applyFont="1" applyFill="1" applyBorder="1" applyAlignment="1">
      <alignment horizontal="center" vertical="center" wrapText="1"/>
    </xf>
  </cellXfs>
  <cellStyles count="16">
    <cellStyle name="Normal" xfId="0" builtinId="0" customBuiltin="1"/>
    <cellStyle name="Normal 10" xfId="4"/>
    <cellStyle name="Normal 11" xfId="7"/>
    <cellStyle name="Normal 12" xfId="10"/>
    <cellStyle name="Normal 13" xfId="2"/>
    <cellStyle name="Normal 14" xfId="9"/>
    <cellStyle name="Normal 15" xfId="3"/>
    <cellStyle name="Normal 2" xfId="6"/>
    <cellStyle name="Normal 3" xfId="8"/>
    <cellStyle name="Normal 4" xfId="13"/>
    <cellStyle name="Normal 5" xfId="11"/>
    <cellStyle name="Normal 6" xfId="15"/>
    <cellStyle name="Normal 7" xfId="14"/>
    <cellStyle name="Normal 8" xfId="12"/>
    <cellStyle name="Normal 9" xfId="5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C40"/>
  <sheetViews>
    <sheetView showGridLines="0" tabSelected="1" workbookViewId="0">
      <selection activeCell="E15" sqref="E15"/>
    </sheetView>
  </sheetViews>
  <sheetFormatPr defaultRowHeight="15"/>
  <cols>
    <col min="1" max="1" width="2.5703125" style="46" customWidth="1"/>
    <col min="2" max="2" width="20.7109375" style="47" customWidth="1"/>
    <col min="3" max="29" width="20.7109375" style="46" customWidth="1"/>
    <col min="30" max="16384" width="9.140625" style="46"/>
  </cols>
  <sheetData>
    <row r="1" spans="2:29" s="1" customFormat="1" ht="49.5" customHeight="1">
      <c r="B1" s="2" t="s">
        <v>0</v>
      </c>
    </row>
    <row r="2" spans="2:29" s="1" customFormat="1" ht="34.5" customHeight="1">
      <c r="B2" s="1" t="s">
        <v>1</v>
      </c>
      <c r="D2" s="2" t="s">
        <v>2</v>
      </c>
      <c r="Z2" s="2"/>
    </row>
    <row r="3" spans="2:29" s="1" customFormat="1" ht="34.5" customHeight="1">
      <c r="B3" s="1" t="s">
        <v>3</v>
      </c>
      <c r="D3" s="2" t="s">
        <v>4</v>
      </c>
      <c r="Z3" s="2"/>
    </row>
    <row r="4" spans="2:29" s="1" customFormat="1" ht="34.5" customHeight="1">
      <c r="B4" s="1" t="s">
        <v>5</v>
      </c>
      <c r="D4" s="3" t="str">
        <f>JE!C4</f>
        <v>ABRIL</v>
      </c>
      <c r="E4" s="4">
        <f>JE!D4</f>
        <v>2023</v>
      </c>
      <c r="F4" s="2"/>
      <c r="Z4" s="2"/>
    </row>
    <row r="5" spans="2:29" s="1" customFormat="1" ht="34.5" customHeight="1">
      <c r="B5" s="91" t="s">
        <v>6</v>
      </c>
      <c r="C5" s="91"/>
      <c r="D5" s="91"/>
      <c r="E5" s="91"/>
      <c r="F5" s="91"/>
      <c r="G5" s="91"/>
      <c r="H5" s="91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2:29" s="1" customFormat="1" ht="34.5" customHeight="1">
      <c r="B6" s="2" t="s">
        <v>7</v>
      </c>
      <c r="C6" s="2"/>
      <c r="D6" s="2"/>
      <c r="E6" s="2"/>
      <c r="F6" s="2"/>
      <c r="G6" s="2"/>
      <c r="H6" s="2"/>
      <c r="I6" s="2"/>
      <c r="J6" s="2"/>
      <c r="K6" s="2"/>
      <c r="L6" s="2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2:29" ht="34.5" customHeight="1">
      <c r="B7" s="92" t="s">
        <v>8</v>
      </c>
      <c r="C7" s="93"/>
      <c r="D7" s="88" t="s">
        <v>9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2:29" ht="34.5" customHeight="1">
      <c r="B8" s="92"/>
      <c r="C8" s="93"/>
      <c r="D8" s="88" t="s">
        <v>10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85" t="s">
        <v>11</v>
      </c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7" t="s">
        <v>12</v>
      </c>
    </row>
    <row r="9" spans="2:29" ht="49.5" customHeight="1">
      <c r="B9" s="92"/>
      <c r="C9" s="93"/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 t="s">
        <v>22</v>
      </c>
      <c r="N9" s="7" t="s">
        <v>23</v>
      </c>
      <c r="O9" s="7" t="s">
        <v>24</v>
      </c>
      <c r="P9" s="7" t="s">
        <v>25</v>
      </c>
      <c r="Q9" s="8" t="s">
        <v>26</v>
      </c>
      <c r="R9" s="9" t="s">
        <v>27</v>
      </c>
      <c r="S9" s="9" t="s">
        <v>28</v>
      </c>
      <c r="T9" s="7" t="s">
        <v>29</v>
      </c>
      <c r="U9" s="9" t="s">
        <v>30</v>
      </c>
      <c r="V9" s="9" t="s">
        <v>31</v>
      </c>
      <c r="W9" s="9" t="s">
        <v>32</v>
      </c>
      <c r="X9" s="7" t="s">
        <v>33</v>
      </c>
      <c r="Y9" s="9" t="s">
        <v>34</v>
      </c>
      <c r="Z9" s="9" t="s">
        <v>35</v>
      </c>
      <c r="AA9" s="7" t="s">
        <v>36</v>
      </c>
      <c r="AB9" s="7" t="s">
        <v>37</v>
      </c>
      <c r="AC9" s="88"/>
    </row>
    <row r="10" spans="2:29" s="10" customFormat="1" ht="24.75" customHeight="1">
      <c r="B10" s="11">
        <v>14101</v>
      </c>
      <c r="C10" s="12" t="s">
        <v>38</v>
      </c>
      <c r="D10" s="13">
        <f>TSE!$F$8+TSE!$F$35</f>
        <v>6</v>
      </c>
      <c r="E10" s="14">
        <f>TSE!$F$9+TSE!$F$36</f>
        <v>6</v>
      </c>
      <c r="F10" s="15">
        <f t="shared" ref="F10:F37" si="0">D10+E10</f>
        <v>12</v>
      </c>
      <c r="G10" s="16">
        <f>TSE!$F$10+TSE!$F$13+TSE!$F$19+TSE!$F$37</f>
        <v>0</v>
      </c>
      <c r="H10" s="14">
        <f>TSE!$F$11+TSE!$F$14+TSE!$F$20+TSE!$F$38</f>
        <v>0</v>
      </c>
      <c r="I10" s="15">
        <f t="shared" ref="I10:I37" si="1">G10+H10</f>
        <v>0</v>
      </c>
      <c r="J10" s="16">
        <f>TSE!$F$21+TSE!$F$26</f>
        <v>0</v>
      </c>
      <c r="K10" s="14">
        <f>TSE!$F$22+TSE!$F$27</f>
        <v>0</v>
      </c>
      <c r="L10" s="15">
        <f t="shared" ref="L10:L37" si="2">J10+K10</f>
        <v>0</v>
      </c>
      <c r="M10" s="17">
        <f>TSE!$F$12+TSE!$F$15+TSE!$F$23+TSE!$F$28+TSE!$F$39</f>
        <v>0</v>
      </c>
      <c r="N10" s="17">
        <f>TSE!$F$16+TSE!$F$17+TSE!$F$18+TSE!$F$24+TSE!$F$29</f>
        <v>10</v>
      </c>
      <c r="O10" s="18">
        <f>TSE!$F$25+TSE!$F$30</f>
        <v>0</v>
      </c>
      <c r="P10" s="15">
        <f t="shared" ref="P10:P37" si="3">F10+I10+L10+M10+N10+O10</f>
        <v>22</v>
      </c>
      <c r="Q10" s="19">
        <f>TSE!$F$40</f>
        <v>1</v>
      </c>
      <c r="R10" s="14">
        <f>TSE!$F$41</f>
        <v>1</v>
      </c>
      <c r="S10" s="14">
        <f>TSE!$F$42</f>
        <v>0</v>
      </c>
      <c r="T10" s="15">
        <f t="shared" ref="T10:T37" si="4">Q10+R10+S10</f>
        <v>2</v>
      </c>
      <c r="U10" s="16">
        <f>TSE!$F$43</f>
        <v>0</v>
      </c>
      <c r="V10" s="14">
        <f>TSE!$F$44</f>
        <v>0</v>
      </c>
      <c r="W10" s="14">
        <f>TSE!$F$45</f>
        <v>0</v>
      </c>
      <c r="X10" s="15">
        <f t="shared" ref="X10:X37" si="5">U10+V10+W10</f>
        <v>0</v>
      </c>
      <c r="Y10" s="16">
        <f>TSE!$F$46</f>
        <v>0</v>
      </c>
      <c r="Z10" s="18">
        <f>TSE!$F$47</f>
        <v>0</v>
      </c>
      <c r="AA10" s="15">
        <f t="shared" ref="AA10:AA37" si="6">Y10+Z10</f>
        <v>0</v>
      </c>
      <c r="AB10" s="15">
        <f t="shared" ref="AB10:AB37" si="7">AA10+X10+T10</f>
        <v>2</v>
      </c>
      <c r="AC10" s="20">
        <f t="shared" ref="AC10:AC37" si="8">AB10+P10</f>
        <v>24</v>
      </c>
    </row>
    <row r="11" spans="2:29" s="10" customFormat="1" ht="24.75" customHeight="1">
      <c r="B11" s="21">
        <v>14102</v>
      </c>
      <c r="C11" s="22" t="s">
        <v>39</v>
      </c>
      <c r="D11" s="23">
        <f>'TRE-AC'!$F$8+'TRE-AC'!$F$35</f>
        <v>0</v>
      </c>
      <c r="E11" s="24">
        <f>'TRE-AC'!$F$9+'TRE-AC'!$F$36</f>
        <v>0</v>
      </c>
      <c r="F11" s="25">
        <f t="shared" si="0"/>
        <v>0</v>
      </c>
      <c r="G11" s="26">
        <f>'TRE-AC'!$F$10+'TRE-AC'!$F$13+'TRE-AC'!$F$19+'TRE-AC'!$F$37</f>
        <v>6</v>
      </c>
      <c r="H11" s="24">
        <f>'TRE-AC'!$F$11+'TRE-AC'!$F$14+'TRE-AC'!$F$20+'TRE-AC'!$F$38</f>
        <v>5</v>
      </c>
      <c r="I11" s="25">
        <f t="shared" si="1"/>
        <v>11</v>
      </c>
      <c r="J11" s="26">
        <f>'TRE-AC'!$F$21+'TRE-AC'!$F$26</f>
        <v>9</v>
      </c>
      <c r="K11" s="24">
        <f>'TRE-AC'!$F$22+'TRE-AC'!$F$27</f>
        <v>0</v>
      </c>
      <c r="L11" s="25">
        <f t="shared" si="2"/>
        <v>9</v>
      </c>
      <c r="M11" s="27">
        <f>'TRE-AC'!$F$12+'TRE-AC'!$F$15+'TRE-AC'!$F$23+'TRE-AC'!$F$28+'TRE-AC'!$F$39</f>
        <v>0</v>
      </c>
      <c r="N11" s="27">
        <f>'TRE-AC'!$F$16+'TRE-AC'!$F$17+'TRE-AC'!$F$18+'TRE-AC'!$F$24+'TRE-AC'!$F$29</f>
        <v>1</v>
      </c>
      <c r="O11" s="28">
        <f>'TRE-AC'!$F$25+'TRE-AC'!$F$30</f>
        <v>0</v>
      </c>
      <c r="P11" s="25">
        <f t="shared" si="3"/>
        <v>21</v>
      </c>
      <c r="Q11" s="29">
        <f>'TRE-AC'!$F$40</f>
        <v>0</v>
      </c>
      <c r="R11" s="24">
        <f>'TRE-AC'!$F$41</f>
        <v>0</v>
      </c>
      <c r="S11" s="24">
        <f>'TRE-AC'!$F$42</f>
        <v>0</v>
      </c>
      <c r="T11" s="25">
        <f t="shared" si="4"/>
        <v>0</v>
      </c>
      <c r="U11" s="26">
        <f>'TRE-AC'!$F$43</f>
        <v>1</v>
      </c>
      <c r="V11" s="24">
        <f>'TRE-AC'!$F$44</f>
        <v>1</v>
      </c>
      <c r="W11" s="24">
        <f>'TRE-AC'!$F$45</f>
        <v>0</v>
      </c>
      <c r="X11" s="25">
        <f t="shared" si="5"/>
        <v>2</v>
      </c>
      <c r="Y11" s="26">
        <f>'TRE-AC'!$F$46</f>
        <v>9</v>
      </c>
      <c r="Z11" s="28">
        <f>'TRE-AC'!$F$47</f>
        <v>0</v>
      </c>
      <c r="AA11" s="25">
        <f t="shared" si="6"/>
        <v>9</v>
      </c>
      <c r="AB11" s="25">
        <f t="shared" si="7"/>
        <v>11</v>
      </c>
      <c r="AC11" s="30">
        <f t="shared" si="8"/>
        <v>32</v>
      </c>
    </row>
    <row r="12" spans="2:29" s="10" customFormat="1" ht="24.75" customHeight="1">
      <c r="B12" s="21">
        <v>14103</v>
      </c>
      <c r="C12" s="22" t="s">
        <v>40</v>
      </c>
      <c r="D12" s="23">
        <f>'TRE-AL'!$F$8+'TRE-AL'!$F$35</f>
        <v>0</v>
      </c>
      <c r="E12" s="24">
        <f>'TRE-AL'!$F$9+'TRE-AL'!$F$36</f>
        <v>0</v>
      </c>
      <c r="F12" s="25">
        <f t="shared" si="0"/>
        <v>0</v>
      </c>
      <c r="G12" s="26">
        <f>'TRE-AL'!$F$10+'TRE-AL'!$F$13+'TRE-AL'!$F$19+'TRE-AL'!$F$37</f>
        <v>7</v>
      </c>
      <c r="H12" s="24">
        <f>'TRE-AL'!$F$11+'TRE-AL'!$F$14+'TRE-AL'!$F$20+'TRE-AL'!$F$38</f>
        <v>7</v>
      </c>
      <c r="I12" s="25">
        <f t="shared" si="1"/>
        <v>14</v>
      </c>
      <c r="J12" s="26">
        <f>'TRE-AL'!$F$21+'TRE-AL'!$F$26</f>
        <v>29</v>
      </c>
      <c r="K12" s="24">
        <f>'TRE-AL'!$F$22+'TRE-AL'!$F$27</f>
        <v>12</v>
      </c>
      <c r="L12" s="25">
        <f t="shared" si="2"/>
        <v>41</v>
      </c>
      <c r="M12" s="27">
        <f>'TRE-AL'!$F$12+'TRE-AL'!$F$15+'TRE-AL'!$F$23+'TRE-AL'!$F$28+'TRE-AL'!$F$39</f>
        <v>0</v>
      </c>
      <c r="N12" s="27">
        <f>'TRE-AL'!$F$16+'TRE-AL'!$F$17+'TRE-AL'!$F$18+'TRE-AL'!$F$24+'TRE-AL'!$F$29</f>
        <v>2</v>
      </c>
      <c r="O12" s="28">
        <f>'TRE-AL'!$F$25+'TRE-AL'!$F$30</f>
        <v>0</v>
      </c>
      <c r="P12" s="25">
        <f t="shared" si="3"/>
        <v>57</v>
      </c>
      <c r="Q12" s="29">
        <f>'TRE-AL'!$F$40</f>
        <v>0</v>
      </c>
      <c r="R12" s="24">
        <f>'TRE-AL'!$F$41</f>
        <v>0</v>
      </c>
      <c r="S12" s="24">
        <f>'TRE-AL'!$F$42</f>
        <v>0</v>
      </c>
      <c r="T12" s="25">
        <f t="shared" si="4"/>
        <v>0</v>
      </c>
      <c r="U12" s="26">
        <f>'TRE-AL'!$F$43</f>
        <v>1</v>
      </c>
      <c r="V12" s="24">
        <f>'TRE-AL'!$F$44</f>
        <v>1</v>
      </c>
      <c r="W12" s="24">
        <f>'TRE-AL'!$F$45</f>
        <v>3</v>
      </c>
      <c r="X12" s="25">
        <f t="shared" si="5"/>
        <v>5</v>
      </c>
      <c r="Y12" s="26">
        <f>'TRE-AL'!$F$46</f>
        <v>40</v>
      </c>
      <c r="Z12" s="28">
        <f>'TRE-AL'!$F$47</f>
        <v>2</v>
      </c>
      <c r="AA12" s="25">
        <f t="shared" si="6"/>
        <v>42</v>
      </c>
      <c r="AB12" s="25">
        <f t="shared" si="7"/>
        <v>47</v>
      </c>
      <c r="AC12" s="30">
        <f t="shared" si="8"/>
        <v>104</v>
      </c>
    </row>
    <row r="13" spans="2:29" ht="24.75" customHeight="1">
      <c r="B13" s="21">
        <v>14104</v>
      </c>
      <c r="C13" s="22" t="s">
        <v>41</v>
      </c>
      <c r="D13" s="23">
        <f>'TRE-AM'!$F$8+'TRE-AM'!$F$35</f>
        <v>0</v>
      </c>
      <c r="E13" s="24">
        <f>'TRE-AM'!$F$9+'TRE-AM'!$F$36</f>
        <v>0</v>
      </c>
      <c r="F13" s="25">
        <f t="shared" si="0"/>
        <v>0</v>
      </c>
      <c r="G13" s="26">
        <f>'TRE-AM'!$F$10+'TRE-AM'!$F$13+'TRE-AM'!$F$19+'TRE-AM'!$F$37</f>
        <v>7</v>
      </c>
      <c r="H13" s="24">
        <f>'TRE-AM'!$F$11+'TRE-AM'!$F$14+'TRE-AM'!$F$20+'TRE-AM'!$F$38</f>
        <v>6</v>
      </c>
      <c r="I13" s="25">
        <f t="shared" si="1"/>
        <v>13</v>
      </c>
      <c r="J13" s="26">
        <f>'TRE-AM'!$F$21+'TRE-AM'!$F$26</f>
        <v>56</v>
      </c>
      <c r="K13" s="24">
        <f>'TRE-AM'!$F$22+'TRE-AM'!$F$27</f>
        <v>3</v>
      </c>
      <c r="L13" s="25">
        <f t="shared" si="2"/>
        <v>59</v>
      </c>
      <c r="M13" s="27">
        <f>'TRE-AM'!$F$12+'TRE-AM'!$F$15+'TRE-AM'!$F$23+'TRE-AM'!$F$28+'TRE-AM'!$F$39</f>
        <v>0</v>
      </c>
      <c r="N13" s="27">
        <f>'TRE-AM'!$F$16+'TRE-AM'!$F$17+'TRE-AM'!$F$18+'TRE-AM'!$F$24+'TRE-AM'!$F$29</f>
        <v>2</v>
      </c>
      <c r="O13" s="28">
        <f>'TRE-AM'!$F$25+'TRE-AM'!$F$30</f>
        <v>0</v>
      </c>
      <c r="P13" s="25">
        <f t="shared" si="3"/>
        <v>74</v>
      </c>
      <c r="Q13" s="29">
        <f>'TRE-AM'!$F$40</f>
        <v>0</v>
      </c>
      <c r="R13" s="24">
        <f>'TRE-AM'!$F$41</f>
        <v>0</v>
      </c>
      <c r="S13" s="24">
        <f>'TRE-AM'!$F$42</f>
        <v>0</v>
      </c>
      <c r="T13" s="25">
        <f t="shared" si="4"/>
        <v>0</v>
      </c>
      <c r="U13" s="26">
        <f>'TRE-AM'!$F$43</f>
        <v>1</v>
      </c>
      <c r="V13" s="24">
        <f>'TRE-AM'!$F$44</f>
        <v>1</v>
      </c>
      <c r="W13" s="24">
        <f>'TRE-AM'!$F$45</f>
        <v>0</v>
      </c>
      <c r="X13" s="25">
        <f t="shared" si="5"/>
        <v>2</v>
      </c>
      <c r="Y13" s="26">
        <f>'TRE-AM'!$F$46</f>
        <v>60</v>
      </c>
      <c r="Z13" s="28">
        <f>'TRE-AM'!$F$47</f>
        <v>0</v>
      </c>
      <c r="AA13" s="25">
        <f t="shared" si="6"/>
        <v>60</v>
      </c>
      <c r="AB13" s="25">
        <f t="shared" si="7"/>
        <v>62</v>
      </c>
      <c r="AC13" s="30">
        <f t="shared" si="8"/>
        <v>136</v>
      </c>
    </row>
    <row r="14" spans="2:29" ht="24.75" customHeight="1">
      <c r="B14" s="21">
        <v>14105</v>
      </c>
      <c r="C14" s="22" t="s">
        <v>42</v>
      </c>
      <c r="D14" s="23">
        <f>'TRE-BA'!$F$8+'TRE-BA'!$F$35</f>
        <v>0</v>
      </c>
      <c r="E14" s="24">
        <f>'TRE-BA'!$F$9+'TRE-BA'!$F$36</f>
        <v>0</v>
      </c>
      <c r="F14" s="25">
        <f t="shared" si="0"/>
        <v>0</v>
      </c>
      <c r="G14" s="26">
        <f>'TRE-BA'!$F$10+'TRE-BA'!$F$13+'TRE-BA'!$F$19+'TRE-BA'!$F$37</f>
        <v>7</v>
      </c>
      <c r="H14" s="24">
        <f>'TRE-BA'!$F$11+'TRE-BA'!$F$14+'TRE-BA'!$F$20+'TRE-BA'!$F$38</f>
        <v>6</v>
      </c>
      <c r="I14" s="25">
        <f t="shared" si="1"/>
        <v>13</v>
      </c>
      <c r="J14" s="26">
        <f>'TRE-BA'!$F$21+'TRE-BA'!$F$26</f>
        <v>173</v>
      </c>
      <c r="K14" s="24">
        <f>'TRE-BA'!$F$22+'TRE-BA'!$F$27</f>
        <v>26</v>
      </c>
      <c r="L14" s="25">
        <f t="shared" si="2"/>
        <v>199</v>
      </c>
      <c r="M14" s="27">
        <f>'TRE-BA'!$F$12+'TRE-BA'!$F$15+'TRE-BA'!$F$23+'TRE-BA'!$F$28+'TRE-BA'!$F$39</f>
        <v>0</v>
      </c>
      <c r="N14" s="27">
        <f>'TRE-BA'!$F$16+'TRE-BA'!$F$17+'TRE-BA'!$F$18+'TRE-BA'!$F$24+'TRE-BA'!$F$29</f>
        <v>0</v>
      </c>
      <c r="O14" s="28">
        <f>'TRE-BA'!$F$25+'TRE-BA'!$F$30</f>
        <v>0</v>
      </c>
      <c r="P14" s="25">
        <f t="shared" si="3"/>
        <v>212</v>
      </c>
      <c r="Q14" s="29">
        <f>'TRE-BA'!$F$40</f>
        <v>0</v>
      </c>
      <c r="R14" s="24">
        <f>'TRE-BA'!$F$41</f>
        <v>0</v>
      </c>
      <c r="S14" s="24">
        <f>'TRE-BA'!$F$42</f>
        <v>0</v>
      </c>
      <c r="T14" s="25">
        <f t="shared" si="4"/>
        <v>0</v>
      </c>
      <c r="U14" s="26">
        <f>'TRE-BA'!$F$43</f>
        <v>1</v>
      </c>
      <c r="V14" s="24">
        <f>'TRE-BA'!$F$44</f>
        <v>1</v>
      </c>
      <c r="W14" s="24">
        <f>'TRE-BA'!$F$45</f>
        <v>0</v>
      </c>
      <c r="X14" s="25">
        <f t="shared" si="5"/>
        <v>2</v>
      </c>
      <c r="Y14" s="26">
        <f>'TRE-BA'!$F$46</f>
        <v>199</v>
      </c>
      <c r="Z14" s="28">
        <f>'TRE-BA'!$F$47</f>
        <v>0</v>
      </c>
      <c r="AA14" s="25">
        <f t="shared" si="6"/>
        <v>199</v>
      </c>
      <c r="AB14" s="25">
        <f t="shared" si="7"/>
        <v>201</v>
      </c>
      <c r="AC14" s="30">
        <f t="shared" si="8"/>
        <v>413</v>
      </c>
    </row>
    <row r="15" spans="2:29" ht="24.75" customHeight="1">
      <c r="B15" s="21">
        <v>14106</v>
      </c>
      <c r="C15" s="22" t="s">
        <v>43</v>
      </c>
      <c r="D15" s="23">
        <f>'TRE-CE'!$F$8+'TRE-CE'!$F$35</f>
        <v>0</v>
      </c>
      <c r="E15" s="24">
        <f>'TRE-CE'!$F$9+'TRE-CE'!$F$36</f>
        <v>0</v>
      </c>
      <c r="F15" s="25">
        <f t="shared" si="0"/>
        <v>0</v>
      </c>
      <c r="G15" s="26">
        <f>'TRE-CE'!$F$10+'TRE-CE'!$F$13+'TRE-CE'!$F$19+'TRE-CE'!$F$37</f>
        <v>6</v>
      </c>
      <c r="H15" s="24">
        <f>'TRE-CE'!$F$11+'TRE-CE'!$F$14+'TRE-CE'!$F$20+'TRE-CE'!$F$38</f>
        <v>7</v>
      </c>
      <c r="I15" s="25">
        <f t="shared" si="1"/>
        <v>13</v>
      </c>
      <c r="J15" s="26">
        <f>'TRE-CE'!$F$21+'TRE-CE'!$F$26</f>
        <v>109</v>
      </c>
      <c r="K15" s="24">
        <f>'TRE-CE'!$F$22+'TRE-CE'!$F$27</f>
        <v>0</v>
      </c>
      <c r="L15" s="25">
        <f t="shared" si="2"/>
        <v>109</v>
      </c>
      <c r="M15" s="27">
        <f>'TRE-CE'!$F$12+'TRE-CE'!$F$15+'TRE-CE'!$F$23+'TRE-CE'!$F$28+'TRE-CE'!$F$39</f>
        <v>0</v>
      </c>
      <c r="N15" s="27">
        <f>'TRE-CE'!$F$16+'TRE-CE'!$F$17+'TRE-CE'!$F$18+'TRE-CE'!$F$24+'TRE-CE'!$F$29</f>
        <v>2</v>
      </c>
      <c r="O15" s="28">
        <f>'TRE-CE'!$F$25+'TRE-CE'!$F$30</f>
        <v>0</v>
      </c>
      <c r="P15" s="25">
        <f t="shared" si="3"/>
        <v>124</v>
      </c>
      <c r="Q15" s="29">
        <f>'TRE-CE'!$F$40</f>
        <v>0</v>
      </c>
      <c r="R15" s="24">
        <f>'TRE-CE'!$F$41</f>
        <v>0</v>
      </c>
      <c r="S15" s="24">
        <f>'TRE-CE'!$F$42</f>
        <v>0</v>
      </c>
      <c r="T15" s="25">
        <f t="shared" si="4"/>
        <v>0</v>
      </c>
      <c r="U15" s="26">
        <f>'TRE-CE'!$F$43</f>
        <v>1</v>
      </c>
      <c r="V15" s="24">
        <f>'TRE-CE'!$F$44</f>
        <v>1</v>
      </c>
      <c r="W15" s="24">
        <f>'TRE-CE'!$F$45</f>
        <v>0</v>
      </c>
      <c r="X15" s="25">
        <f t="shared" si="5"/>
        <v>2</v>
      </c>
      <c r="Y15" s="26">
        <f>'TRE-CE'!$F$46</f>
        <v>109</v>
      </c>
      <c r="Z15" s="28">
        <f>'TRE-CE'!$F$47</f>
        <v>0</v>
      </c>
      <c r="AA15" s="25">
        <f t="shared" si="6"/>
        <v>109</v>
      </c>
      <c r="AB15" s="25">
        <f t="shared" si="7"/>
        <v>111</v>
      </c>
      <c r="AC15" s="30">
        <f t="shared" si="8"/>
        <v>235</v>
      </c>
    </row>
    <row r="16" spans="2:29" ht="24.75" customHeight="1">
      <c r="B16" s="21">
        <v>14107</v>
      </c>
      <c r="C16" s="22" t="s">
        <v>44</v>
      </c>
      <c r="D16" s="23">
        <f>'TRE-DF'!$F$8+'TRE-DF'!$F$35</f>
        <v>0</v>
      </c>
      <c r="E16" s="24">
        <f>'TRE-DF'!$F$9+'TRE-DF'!$F$36</f>
        <v>0</v>
      </c>
      <c r="F16" s="25">
        <f t="shared" si="0"/>
        <v>0</v>
      </c>
      <c r="G16" s="26">
        <f>'TRE-DF'!$F$10+'TRE-DF'!$F$13+'TRE-DF'!$F$19+'TRE-DF'!$F$37</f>
        <v>7</v>
      </c>
      <c r="H16" s="24">
        <f>'TRE-DF'!$F$11+'TRE-DF'!$F$14+'TRE-DF'!$F$20+'TRE-DF'!$F$38</f>
        <v>7</v>
      </c>
      <c r="I16" s="25">
        <f t="shared" si="1"/>
        <v>14</v>
      </c>
      <c r="J16" s="26">
        <f>'TRE-DF'!$F$21+'TRE-DF'!$F$26</f>
        <v>20</v>
      </c>
      <c r="K16" s="24">
        <f>'TRE-DF'!$F$22+'TRE-DF'!$F$27</f>
        <v>0</v>
      </c>
      <c r="L16" s="25">
        <f t="shared" si="2"/>
        <v>20</v>
      </c>
      <c r="M16" s="27">
        <f>'TRE-DF'!$F$12+'TRE-DF'!$F$15+'TRE-DF'!$F$23+'TRE-DF'!$F$28+'TRE-DF'!$F$39</f>
        <v>0</v>
      </c>
      <c r="N16" s="27">
        <f>'TRE-DF'!$F$16+'TRE-DF'!$F$17+'TRE-DF'!$F$18+'TRE-DF'!$F$24+'TRE-DF'!$F$29</f>
        <v>2</v>
      </c>
      <c r="O16" s="28">
        <f>'TRE-DF'!$F$25+'TRE-DF'!$F$30</f>
        <v>0</v>
      </c>
      <c r="P16" s="25">
        <f t="shared" si="3"/>
        <v>36</v>
      </c>
      <c r="Q16" s="29">
        <f>'TRE-DF'!$F$40</f>
        <v>0</v>
      </c>
      <c r="R16" s="24">
        <f>'TRE-DF'!$F$41</f>
        <v>0</v>
      </c>
      <c r="S16" s="24">
        <f>'TRE-DF'!$F$42</f>
        <v>0</v>
      </c>
      <c r="T16" s="25">
        <f t="shared" si="4"/>
        <v>0</v>
      </c>
      <c r="U16" s="26">
        <f>'TRE-DF'!$F$43</f>
        <v>1</v>
      </c>
      <c r="V16" s="24">
        <f>'TRE-DF'!$F$44</f>
        <v>1</v>
      </c>
      <c r="W16" s="24">
        <f>'TRE-DF'!$F$45</f>
        <v>0</v>
      </c>
      <c r="X16" s="25">
        <f t="shared" si="5"/>
        <v>2</v>
      </c>
      <c r="Y16" s="26">
        <f>'TRE-DF'!$F$46</f>
        <v>19</v>
      </c>
      <c r="Z16" s="28">
        <f>'TRE-DF'!$F$47</f>
        <v>0</v>
      </c>
      <c r="AA16" s="25">
        <f t="shared" si="6"/>
        <v>19</v>
      </c>
      <c r="AB16" s="25">
        <f t="shared" si="7"/>
        <v>21</v>
      </c>
      <c r="AC16" s="30">
        <f t="shared" si="8"/>
        <v>57</v>
      </c>
    </row>
    <row r="17" spans="2:29" ht="24.75" customHeight="1">
      <c r="B17" s="21">
        <v>14108</v>
      </c>
      <c r="C17" s="22" t="s">
        <v>45</v>
      </c>
      <c r="D17" s="23">
        <f>'TRE-ES'!$F$8+'TRE-ES'!$F$35</f>
        <v>0</v>
      </c>
      <c r="E17" s="24">
        <f>'TRE-ES'!$F$9+'TRE-ES'!$F$36</f>
        <v>0</v>
      </c>
      <c r="F17" s="25">
        <f t="shared" si="0"/>
        <v>0</v>
      </c>
      <c r="G17" s="26">
        <f>'TRE-ES'!$F$10+'TRE-ES'!$F$13+'TRE-ES'!$F$19+'TRE-ES'!$F$37</f>
        <v>7</v>
      </c>
      <c r="H17" s="24">
        <f>'TRE-ES'!$F$11+'TRE-ES'!$F$14+'TRE-ES'!$F$20+'TRE-ES'!$F$38</f>
        <v>5</v>
      </c>
      <c r="I17" s="25">
        <f t="shared" si="1"/>
        <v>12</v>
      </c>
      <c r="J17" s="26">
        <f>'TRE-ES'!$F$21+'TRE-ES'!$F$26</f>
        <v>50</v>
      </c>
      <c r="K17" s="24">
        <f>'TRE-ES'!$F$22+'TRE-ES'!$F$27</f>
        <v>0</v>
      </c>
      <c r="L17" s="25">
        <f t="shared" si="2"/>
        <v>50</v>
      </c>
      <c r="M17" s="27">
        <f>'TRE-ES'!$F$12+'TRE-ES'!$F$15+'TRE-ES'!$F$23+'TRE-ES'!$F$28+'TRE-ES'!$F$39</f>
        <v>0</v>
      </c>
      <c r="N17" s="27">
        <f>'TRE-ES'!$F$16+'TRE-ES'!$F$17+'TRE-ES'!$F$18+'TRE-ES'!$F$24+'TRE-ES'!$F$29</f>
        <v>2</v>
      </c>
      <c r="O17" s="28">
        <f>'TRE-ES'!$F$25+'TRE-ES'!$F$30</f>
        <v>0</v>
      </c>
      <c r="P17" s="25">
        <f t="shared" si="3"/>
        <v>64</v>
      </c>
      <c r="Q17" s="29">
        <f>'TRE-ES'!$F$40</f>
        <v>0</v>
      </c>
      <c r="R17" s="24">
        <f>'TRE-ES'!$F$41</f>
        <v>0</v>
      </c>
      <c r="S17" s="24">
        <f>'TRE-ES'!$F$42</f>
        <v>0</v>
      </c>
      <c r="T17" s="25">
        <f t="shared" si="4"/>
        <v>0</v>
      </c>
      <c r="U17" s="26">
        <f>'TRE-ES'!$F$43</f>
        <v>1</v>
      </c>
      <c r="V17" s="24">
        <f>'TRE-ES'!$F$44</f>
        <v>1</v>
      </c>
      <c r="W17" s="24">
        <f>'TRE-ES'!$F$45</f>
        <v>0</v>
      </c>
      <c r="X17" s="25">
        <f t="shared" si="5"/>
        <v>2</v>
      </c>
      <c r="Y17" s="26">
        <f>'TRE-ES'!$F$46</f>
        <v>50</v>
      </c>
      <c r="Z17" s="28">
        <f>'TRE-ES'!$F$47</f>
        <v>0</v>
      </c>
      <c r="AA17" s="25">
        <f t="shared" si="6"/>
        <v>50</v>
      </c>
      <c r="AB17" s="25">
        <f t="shared" si="7"/>
        <v>52</v>
      </c>
      <c r="AC17" s="30">
        <f t="shared" si="8"/>
        <v>116</v>
      </c>
    </row>
    <row r="18" spans="2:29" ht="24.75" customHeight="1">
      <c r="B18" s="21">
        <v>14109</v>
      </c>
      <c r="C18" s="22" t="s">
        <v>46</v>
      </c>
      <c r="D18" s="23">
        <f>'TRE-GO'!$F$8+'TRE-GO'!$F$35</f>
        <v>0</v>
      </c>
      <c r="E18" s="24">
        <f>'TRE-GO'!$F$9+'TRE-GO'!$F$36</f>
        <v>0</v>
      </c>
      <c r="F18" s="25">
        <f t="shared" si="0"/>
        <v>0</v>
      </c>
      <c r="G18" s="26">
        <f>'TRE-GO'!$F$10+'TRE-GO'!$F$13+'TRE-GO'!$F$19+'TRE-GO'!$F$37</f>
        <v>7</v>
      </c>
      <c r="H18" s="24">
        <f>'TRE-GO'!$F$11+'TRE-GO'!$F$14+'TRE-GO'!$F$20+'TRE-GO'!$F$38</f>
        <v>6</v>
      </c>
      <c r="I18" s="25">
        <f t="shared" si="1"/>
        <v>13</v>
      </c>
      <c r="J18" s="26">
        <f>'TRE-GO'!$F$21+'TRE-GO'!$F$26</f>
        <v>92</v>
      </c>
      <c r="K18" s="24">
        <f>'TRE-GO'!$F$22+'TRE-GO'!$F$27</f>
        <v>0</v>
      </c>
      <c r="L18" s="25">
        <f t="shared" si="2"/>
        <v>92</v>
      </c>
      <c r="M18" s="27">
        <f>'TRE-GO'!$F$12+'TRE-GO'!$F$15+'TRE-GO'!$F$23+'TRE-GO'!$F$28+'TRE-GO'!$F$39</f>
        <v>0</v>
      </c>
      <c r="N18" s="27">
        <f>'TRE-GO'!$F$16+'TRE-GO'!$F$17+'TRE-GO'!$F$18+'TRE-GO'!$F$24+'TRE-GO'!$F$29</f>
        <v>0</v>
      </c>
      <c r="O18" s="28">
        <f>'TRE-GO'!$F$25+'TRE-GO'!$F$30</f>
        <v>0</v>
      </c>
      <c r="P18" s="25">
        <f t="shared" si="3"/>
        <v>105</v>
      </c>
      <c r="Q18" s="29">
        <f>'TRE-GO'!$F$40</f>
        <v>0</v>
      </c>
      <c r="R18" s="24">
        <f>'TRE-GO'!$F$41</f>
        <v>0</v>
      </c>
      <c r="S18" s="24">
        <f>'TRE-GO'!$F$42</f>
        <v>0</v>
      </c>
      <c r="T18" s="25">
        <f t="shared" si="4"/>
        <v>0</v>
      </c>
      <c r="U18" s="26">
        <f>'TRE-GO'!$F$43</f>
        <v>1</v>
      </c>
      <c r="V18" s="24">
        <f>'TRE-GO'!$F$44</f>
        <v>1</v>
      </c>
      <c r="W18" s="24">
        <f>'TRE-GO'!$F$45</f>
        <v>0</v>
      </c>
      <c r="X18" s="25">
        <f t="shared" si="5"/>
        <v>2</v>
      </c>
      <c r="Y18" s="26">
        <f>'TRE-GO'!$F$46</f>
        <v>92</v>
      </c>
      <c r="Z18" s="28">
        <f>'TRE-GO'!$F$47</f>
        <v>0</v>
      </c>
      <c r="AA18" s="25">
        <f t="shared" si="6"/>
        <v>92</v>
      </c>
      <c r="AB18" s="25">
        <f t="shared" si="7"/>
        <v>94</v>
      </c>
      <c r="AC18" s="30">
        <f t="shared" si="8"/>
        <v>199</v>
      </c>
    </row>
    <row r="19" spans="2:29" ht="24.75" customHeight="1">
      <c r="B19" s="21">
        <v>14110</v>
      </c>
      <c r="C19" s="22" t="s">
        <v>47</v>
      </c>
      <c r="D19" s="23">
        <f>'TRE-MA'!$F$8+'TRE-MA'!$F$35</f>
        <v>0</v>
      </c>
      <c r="E19" s="24">
        <f>'TRE-MA'!$F$9+'TRE-MA'!$F$36</f>
        <v>0</v>
      </c>
      <c r="F19" s="25">
        <f t="shared" si="0"/>
        <v>0</v>
      </c>
      <c r="G19" s="26">
        <f>'TRE-MA'!$F$10+'TRE-MA'!$F$13+'TRE-MA'!$F$19+'TRE-MA'!$F$37</f>
        <v>7</v>
      </c>
      <c r="H19" s="24">
        <f>'TRE-MA'!$F$11+'TRE-MA'!$F$14+'TRE-MA'!$F$20+'TRE-MA'!$F$38</f>
        <v>5</v>
      </c>
      <c r="I19" s="25">
        <f t="shared" si="1"/>
        <v>12</v>
      </c>
      <c r="J19" s="26">
        <f>'TRE-MA'!$F$21+'TRE-MA'!$F$26</f>
        <v>105</v>
      </c>
      <c r="K19" s="24">
        <f>'TRE-MA'!$F$22+'TRE-MA'!$F$27</f>
        <v>0</v>
      </c>
      <c r="L19" s="25">
        <f t="shared" si="2"/>
        <v>105</v>
      </c>
      <c r="M19" s="27">
        <f>'TRE-MA'!$F$12+'TRE-MA'!$F$15+'TRE-MA'!$F$23+'TRE-MA'!$F$28+'TRE-MA'!$F$39</f>
        <v>0</v>
      </c>
      <c r="N19" s="27">
        <f>'TRE-MA'!$F$16+'TRE-MA'!$F$17+'TRE-MA'!$F$18+'TRE-MA'!$F$24+'TRE-MA'!$F$29</f>
        <v>0</v>
      </c>
      <c r="O19" s="28">
        <f>'TRE-MA'!$F$25+'TRE-MA'!$F$30</f>
        <v>0</v>
      </c>
      <c r="P19" s="25">
        <f t="shared" si="3"/>
        <v>117</v>
      </c>
      <c r="Q19" s="29">
        <f>'TRE-MA'!$F$40</f>
        <v>0</v>
      </c>
      <c r="R19" s="24">
        <f>'TRE-MA'!$F$41</f>
        <v>0</v>
      </c>
      <c r="S19" s="24">
        <f>'TRE-MA'!$F$42</f>
        <v>0</v>
      </c>
      <c r="T19" s="25">
        <f t="shared" si="4"/>
        <v>0</v>
      </c>
      <c r="U19" s="26">
        <f>'TRE-MA'!$F$43</f>
        <v>1</v>
      </c>
      <c r="V19" s="24">
        <f>'TRE-MA'!$F$44</f>
        <v>1</v>
      </c>
      <c r="W19" s="24">
        <f>'TRE-MA'!$F$45</f>
        <v>0</v>
      </c>
      <c r="X19" s="25">
        <f t="shared" si="5"/>
        <v>2</v>
      </c>
      <c r="Y19" s="26">
        <f>'TRE-MA'!$F$46</f>
        <v>105</v>
      </c>
      <c r="Z19" s="28">
        <f>'TRE-MA'!$F$47</f>
        <v>0</v>
      </c>
      <c r="AA19" s="25">
        <f t="shared" si="6"/>
        <v>105</v>
      </c>
      <c r="AB19" s="25">
        <f t="shared" si="7"/>
        <v>107</v>
      </c>
      <c r="AC19" s="30">
        <f t="shared" si="8"/>
        <v>224</v>
      </c>
    </row>
    <row r="20" spans="2:29" ht="24.75" customHeight="1">
      <c r="B20" s="21">
        <v>14111</v>
      </c>
      <c r="C20" s="22" t="s">
        <v>48</v>
      </c>
      <c r="D20" s="23">
        <f>'TRE-MT'!$F$8+'TRE-MT'!$F$35</f>
        <v>0</v>
      </c>
      <c r="E20" s="24">
        <f>'TRE-MT'!$F$9+'TRE-MT'!$F$36</f>
        <v>0</v>
      </c>
      <c r="F20" s="25">
        <f t="shared" si="0"/>
        <v>0</v>
      </c>
      <c r="G20" s="26">
        <f>'TRE-MT'!$F$10+'TRE-MT'!$F$13+'TRE-MT'!$F$19+'TRE-MT'!$F$37</f>
        <v>7</v>
      </c>
      <c r="H20" s="24">
        <f>'TRE-MT'!$F$11+'TRE-MT'!$F$14+'TRE-MT'!$F$20+'TRE-MT'!$F$38</f>
        <v>6</v>
      </c>
      <c r="I20" s="25">
        <f t="shared" si="1"/>
        <v>13</v>
      </c>
      <c r="J20" s="26">
        <f>'TRE-MT'!$F$21+'TRE-MT'!$F$26</f>
        <v>57</v>
      </c>
      <c r="K20" s="24">
        <f>'TRE-MT'!$F$22+'TRE-MT'!$F$27</f>
        <v>0</v>
      </c>
      <c r="L20" s="25">
        <f t="shared" si="2"/>
        <v>57</v>
      </c>
      <c r="M20" s="27">
        <f>'TRE-MT'!$F$12+'TRE-MT'!$F$15+'TRE-MT'!$F$23+'TRE-MT'!$F$28+'TRE-MT'!$F$39</f>
        <v>0</v>
      </c>
      <c r="N20" s="27">
        <f>'TRE-MT'!$F$16+'TRE-MT'!$F$17+'TRE-MT'!$F$18+'TRE-MT'!$F$24+'TRE-MT'!$F$29</f>
        <v>0</v>
      </c>
      <c r="O20" s="28">
        <f>'TRE-MT'!$F$25+'TRE-MT'!$F$30</f>
        <v>0</v>
      </c>
      <c r="P20" s="25">
        <f t="shared" si="3"/>
        <v>70</v>
      </c>
      <c r="Q20" s="29">
        <f>'TRE-MT'!$F$40</f>
        <v>0</v>
      </c>
      <c r="R20" s="24">
        <f>'TRE-MT'!$F$41</f>
        <v>0</v>
      </c>
      <c r="S20" s="24">
        <f>'TRE-MT'!$F$42</f>
        <v>0</v>
      </c>
      <c r="T20" s="25">
        <f t="shared" si="4"/>
        <v>0</v>
      </c>
      <c r="U20" s="26">
        <f>'TRE-MT'!$F$43</f>
        <v>1</v>
      </c>
      <c r="V20" s="24">
        <f>'TRE-MT'!$F$44</f>
        <v>1</v>
      </c>
      <c r="W20" s="24">
        <f>'TRE-MT'!$F$45</f>
        <v>0</v>
      </c>
      <c r="X20" s="25">
        <f t="shared" si="5"/>
        <v>2</v>
      </c>
      <c r="Y20" s="26">
        <f>'TRE-MT'!$F$46</f>
        <v>57</v>
      </c>
      <c r="Z20" s="28">
        <f>'TRE-MT'!$F$47</f>
        <v>0</v>
      </c>
      <c r="AA20" s="25">
        <f t="shared" si="6"/>
        <v>57</v>
      </c>
      <c r="AB20" s="25">
        <f t="shared" si="7"/>
        <v>59</v>
      </c>
      <c r="AC20" s="30">
        <f t="shared" si="8"/>
        <v>129</v>
      </c>
    </row>
    <row r="21" spans="2:29" ht="24.75" customHeight="1">
      <c r="B21" s="21">
        <v>14112</v>
      </c>
      <c r="C21" s="22" t="s">
        <v>49</v>
      </c>
      <c r="D21" s="23">
        <f>'TRE-MS'!$F$8+'TRE-MS'!$F$35</f>
        <v>0</v>
      </c>
      <c r="E21" s="24">
        <f>'TRE-MS'!$F$9+'TRE-MS'!$F$36</f>
        <v>0</v>
      </c>
      <c r="F21" s="25">
        <f t="shared" si="0"/>
        <v>0</v>
      </c>
      <c r="G21" s="26">
        <f>'TRE-MS'!$F$10+'TRE-MS'!$F$13+'TRE-MS'!$F$19+'TRE-MS'!$F$37</f>
        <v>7</v>
      </c>
      <c r="H21" s="24">
        <f>'TRE-MS'!$F$11+'TRE-MS'!$F$14+'TRE-MS'!$F$20+'TRE-MS'!$F$38</f>
        <v>4</v>
      </c>
      <c r="I21" s="25">
        <f t="shared" si="1"/>
        <v>11</v>
      </c>
      <c r="J21" s="26">
        <f>'TRE-MS'!$F$21+'TRE-MS'!$F$26</f>
        <v>48</v>
      </c>
      <c r="K21" s="24">
        <f>'TRE-MS'!$F$22+'TRE-MS'!$F$27</f>
        <v>0</v>
      </c>
      <c r="L21" s="25">
        <f t="shared" si="2"/>
        <v>48</v>
      </c>
      <c r="M21" s="27">
        <f>'TRE-MS'!$F$12+'TRE-MS'!$F$15+'TRE-MS'!$F$23+'TRE-MS'!$F$28+'TRE-MS'!$F$39</f>
        <v>0</v>
      </c>
      <c r="N21" s="27">
        <f>'TRE-MS'!$F$16+'TRE-MS'!$F$17+'TRE-MS'!$F$18+'TRE-MS'!$F$24+'TRE-MS'!$F$29</f>
        <v>0</v>
      </c>
      <c r="O21" s="28">
        <f>'TRE-MS'!$F$25+'TRE-MS'!$F$30</f>
        <v>0</v>
      </c>
      <c r="P21" s="25">
        <f t="shared" si="3"/>
        <v>59</v>
      </c>
      <c r="Q21" s="29">
        <f>'TRE-MS'!$F$40</f>
        <v>0</v>
      </c>
      <c r="R21" s="24">
        <f>'TRE-MS'!$F$41</f>
        <v>0</v>
      </c>
      <c r="S21" s="24">
        <f>'TRE-MS'!$F$42</f>
        <v>0</v>
      </c>
      <c r="T21" s="25">
        <f t="shared" si="4"/>
        <v>0</v>
      </c>
      <c r="U21" s="26">
        <f>'TRE-MS'!$F$43</f>
        <v>1</v>
      </c>
      <c r="V21" s="24">
        <f>'TRE-MS'!$F$44</f>
        <v>1</v>
      </c>
      <c r="W21" s="24">
        <f>'TRE-MS'!$F$45</f>
        <v>0</v>
      </c>
      <c r="X21" s="25">
        <f t="shared" si="5"/>
        <v>2</v>
      </c>
      <c r="Y21" s="26">
        <f>'TRE-MS'!$F$46</f>
        <v>49</v>
      </c>
      <c r="Z21" s="28">
        <f>'TRE-MS'!$F$47</f>
        <v>0</v>
      </c>
      <c r="AA21" s="25">
        <f t="shared" si="6"/>
        <v>49</v>
      </c>
      <c r="AB21" s="25">
        <f t="shared" si="7"/>
        <v>51</v>
      </c>
      <c r="AC21" s="30">
        <f t="shared" si="8"/>
        <v>110</v>
      </c>
    </row>
    <row r="22" spans="2:29" ht="24.75" customHeight="1">
      <c r="B22" s="21">
        <v>14113</v>
      </c>
      <c r="C22" s="22" t="s">
        <v>50</v>
      </c>
      <c r="D22" s="23">
        <f>'TRE-MG'!$F$8+'TRE-MG'!$F$35</f>
        <v>0</v>
      </c>
      <c r="E22" s="24">
        <f>'TRE-MG'!$F$9+'TRE-MG'!$F$36</f>
        <v>0</v>
      </c>
      <c r="F22" s="25">
        <f t="shared" si="0"/>
        <v>0</v>
      </c>
      <c r="G22" s="26">
        <f>'TRE-MG'!$F$10+'TRE-MG'!$F$13+'TRE-MG'!$F$19+'TRE-MG'!$F$37</f>
        <v>7</v>
      </c>
      <c r="H22" s="24">
        <f>'TRE-MG'!$F$11+'TRE-MG'!$F$14+'TRE-MG'!$F$20+'TRE-MG'!$F$38</f>
        <v>5</v>
      </c>
      <c r="I22" s="25">
        <f t="shared" si="1"/>
        <v>12</v>
      </c>
      <c r="J22" s="26">
        <f>'TRE-MG'!$F$21+'TRE-MG'!$F$26</f>
        <v>289</v>
      </c>
      <c r="K22" s="24">
        <f>'TRE-MG'!$F$22+'TRE-MG'!$F$27</f>
        <v>0</v>
      </c>
      <c r="L22" s="25">
        <f t="shared" si="2"/>
        <v>289</v>
      </c>
      <c r="M22" s="27">
        <f>'TRE-MG'!$F$12+'TRE-MG'!$F$15+'TRE-MG'!$F$23+'TRE-MG'!$F$28+'TRE-MG'!$F$39</f>
        <v>0</v>
      </c>
      <c r="N22" s="27">
        <f>'TRE-MG'!$F$16+'TRE-MG'!$F$17+'TRE-MG'!$F$18+'TRE-MG'!$F$24+'TRE-MG'!$F$29</f>
        <v>2</v>
      </c>
      <c r="O22" s="28">
        <f>'TRE-MG'!$F$25+'TRE-MG'!$F$30</f>
        <v>0</v>
      </c>
      <c r="P22" s="25">
        <f t="shared" si="3"/>
        <v>303</v>
      </c>
      <c r="Q22" s="29">
        <f>'TRE-MG'!$F$40</f>
        <v>0</v>
      </c>
      <c r="R22" s="24">
        <f>'TRE-MG'!$F$41</f>
        <v>0</v>
      </c>
      <c r="S22" s="24">
        <f>'TRE-MG'!$F$42</f>
        <v>0</v>
      </c>
      <c r="T22" s="25">
        <f t="shared" si="4"/>
        <v>0</v>
      </c>
      <c r="U22" s="26">
        <f>'TRE-MG'!$F$43</f>
        <v>1</v>
      </c>
      <c r="V22" s="24">
        <f>'TRE-MG'!$F$44</f>
        <v>1</v>
      </c>
      <c r="W22" s="24">
        <f>'TRE-MG'!$F$45</f>
        <v>0</v>
      </c>
      <c r="X22" s="25">
        <f t="shared" si="5"/>
        <v>2</v>
      </c>
      <c r="Y22" s="26">
        <f>'TRE-MG'!$F$46</f>
        <v>300</v>
      </c>
      <c r="Z22" s="28">
        <f>'TRE-MG'!$F$47</f>
        <v>0</v>
      </c>
      <c r="AA22" s="25">
        <f t="shared" si="6"/>
        <v>300</v>
      </c>
      <c r="AB22" s="25">
        <f t="shared" si="7"/>
        <v>302</v>
      </c>
      <c r="AC22" s="30">
        <f t="shared" si="8"/>
        <v>605</v>
      </c>
    </row>
    <row r="23" spans="2:29" s="10" customFormat="1" ht="24.75" customHeight="1">
      <c r="B23" s="21">
        <v>14114</v>
      </c>
      <c r="C23" s="22" t="s">
        <v>51</v>
      </c>
      <c r="D23" s="23">
        <f>'TRE-PA'!$F$8+'TRE-PA'!$F$35</f>
        <v>0</v>
      </c>
      <c r="E23" s="24">
        <f>'TRE-PA'!$F$9+'TRE-PA'!$F$36</f>
        <v>0</v>
      </c>
      <c r="F23" s="25">
        <f t="shared" si="0"/>
        <v>0</v>
      </c>
      <c r="G23" s="26">
        <f>'TRE-PA'!$F$10+'TRE-PA'!$F$13+'TRE-PA'!$F$19+'TRE-PA'!$F$37</f>
        <v>6</v>
      </c>
      <c r="H23" s="24">
        <f>'TRE-PA'!$F$11+'TRE-PA'!$F$14+'TRE-PA'!$F$20+'TRE-PA'!$F$38</f>
        <v>6</v>
      </c>
      <c r="I23" s="25">
        <f t="shared" si="1"/>
        <v>12</v>
      </c>
      <c r="J23" s="26">
        <f>'TRE-PA'!$F$21+'TRE-PA'!$F$26</f>
        <v>80</v>
      </c>
      <c r="K23" s="24">
        <f>'TRE-PA'!$F$22+'TRE-PA'!$F$27</f>
        <v>20</v>
      </c>
      <c r="L23" s="25">
        <f t="shared" si="2"/>
        <v>100</v>
      </c>
      <c r="M23" s="27">
        <f>'TRE-PA'!$F$12+'TRE-PA'!$F$15+'TRE-PA'!$F$23+'TRE-PA'!$F$28+'TRE-PA'!$F$39</f>
        <v>0</v>
      </c>
      <c r="N23" s="27">
        <f>'TRE-PA'!$F$16+'TRE-PA'!$F$17+'TRE-PA'!$F$18+'TRE-PA'!$F$24+'TRE-PA'!$F$29</f>
        <v>0</v>
      </c>
      <c r="O23" s="28">
        <f>'TRE-PA'!$F$25+'TRE-PA'!$F$30</f>
        <v>0</v>
      </c>
      <c r="P23" s="25">
        <f t="shared" si="3"/>
        <v>112</v>
      </c>
      <c r="Q23" s="29">
        <f>'TRE-PA'!$F$40</f>
        <v>0</v>
      </c>
      <c r="R23" s="24">
        <f>'TRE-PA'!$F$41</f>
        <v>0</v>
      </c>
      <c r="S23" s="24">
        <f>'TRE-PA'!$F$42</f>
        <v>0</v>
      </c>
      <c r="T23" s="25">
        <f t="shared" si="4"/>
        <v>0</v>
      </c>
      <c r="U23" s="26">
        <f>'TRE-PA'!$F$43</f>
        <v>1</v>
      </c>
      <c r="V23" s="24">
        <f>'TRE-PA'!$F$44</f>
        <v>1</v>
      </c>
      <c r="W23" s="24">
        <f>'TRE-PA'!$F$45</f>
        <v>0</v>
      </c>
      <c r="X23" s="25">
        <f t="shared" si="5"/>
        <v>2</v>
      </c>
      <c r="Y23" s="26">
        <f>'TRE-PA'!$F$46</f>
        <v>97</v>
      </c>
      <c r="Z23" s="28">
        <f>'TRE-PA'!$F$47</f>
        <v>3</v>
      </c>
      <c r="AA23" s="25">
        <f t="shared" si="6"/>
        <v>100</v>
      </c>
      <c r="AB23" s="25">
        <f t="shared" si="7"/>
        <v>102</v>
      </c>
      <c r="AC23" s="30">
        <f t="shared" si="8"/>
        <v>214</v>
      </c>
    </row>
    <row r="24" spans="2:29" ht="24.75" customHeight="1">
      <c r="B24" s="21">
        <v>14115</v>
      </c>
      <c r="C24" s="22" t="s">
        <v>52</v>
      </c>
      <c r="D24" s="23">
        <f>'TRE-PB'!$F$8+'TRE-PB'!$F$35</f>
        <v>0</v>
      </c>
      <c r="E24" s="24">
        <f>'TRE-PB'!$F$9+'TRE-PB'!$F$36</f>
        <v>0</v>
      </c>
      <c r="F24" s="25">
        <f t="shared" si="0"/>
        <v>0</v>
      </c>
      <c r="G24" s="26">
        <f>'TRE-PB'!$F$10+'TRE-PB'!$F$13+'TRE-PB'!$F$19+'TRE-PB'!$F$37</f>
        <v>7</v>
      </c>
      <c r="H24" s="24">
        <f>'TRE-PB'!$F$11+'TRE-PB'!$F$14+'TRE-PB'!$F$20+'TRE-PB'!$F$38</f>
        <v>7</v>
      </c>
      <c r="I24" s="25">
        <f t="shared" si="1"/>
        <v>14</v>
      </c>
      <c r="J24" s="26">
        <f>'TRE-PB'!$F$21+'TRE-PB'!$F$26</f>
        <v>61</v>
      </c>
      <c r="K24" s="24">
        <f>'TRE-PB'!$F$22+'TRE-PB'!$F$27</f>
        <v>7</v>
      </c>
      <c r="L24" s="25">
        <f t="shared" si="2"/>
        <v>68</v>
      </c>
      <c r="M24" s="27">
        <f>'TRE-PB'!$F$12+'TRE-PB'!$F$15+'TRE-PB'!$F$23+'TRE-PB'!$F$28+'TRE-PB'!$F$39</f>
        <v>0</v>
      </c>
      <c r="N24" s="27">
        <f>'TRE-PB'!$F$16+'TRE-PB'!$F$17+'TRE-PB'!$F$18+'TRE-PB'!$F$24+'TRE-PB'!$F$29</f>
        <v>0</v>
      </c>
      <c r="O24" s="28">
        <f>'TRE-PB'!$F$25+'TRE-PB'!$F$30</f>
        <v>0</v>
      </c>
      <c r="P24" s="25">
        <f t="shared" si="3"/>
        <v>82</v>
      </c>
      <c r="Q24" s="29">
        <f>'TRE-PB'!$F$40</f>
        <v>0</v>
      </c>
      <c r="R24" s="24">
        <f>'TRE-PB'!$F$41</f>
        <v>0</v>
      </c>
      <c r="S24" s="24">
        <f>'TRE-PB'!$F$42</f>
        <v>0</v>
      </c>
      <c r="T24" s="25">
        <f t="shared" si="4"/>
        <v>0</v>
      </c>
      <c r="U24" s="26">
        <f>'TRE-PB'!$F$43</f>
        <v>1</v>
      </c>
      <c r="V24" s="24">
        <f>'TRE-PB'!$F$44</f>
        <v>1</v>
      </c>
      <c r="W24" s="24">
        <f>'TRE-PB'!$F$45</f>
        <v>0</v>
      </c>
      <c r="X24" s="25">
        <f t="shared" si="5"/>
        <v>2</v>
      </c>
      <c r="Y24" s="26">
        <f>'TRE-PB'!$F$46</f>
        <v>60</v>
      </c>
      <c r="Z24" s="28">
        <f>'TRE-PB'!$F$47</f>
        <v>8</v>
      </c>
      <c r="AA24" s="25">
        <f t="shared" si="6"/>
        <v>68</v>
      </c>
      <c r="AB24" s="25">
        <f t="shared" si="7"/>
        <v>70</v>
      </c>
      <c r="AC24" s="30">
        <f t="shared" si="8"/>
        <v>152</v>
      </c>
    </row>
    <row r="25" spans="2:29" s="10" customFormat="1" ht="24.75" customHeight="1">
      <c r="B25" s="21">
        <v>14116</v>
      </c>
      <c r="C25" s="22" t="s">
        <v>53</v>
      </c>
      <c r="D25" s="23">
        <f>'TRE-PR'!$F$8+'TRE-PR'!$F$35</f>
        <v>0</v>
      </c>
      <c r="E25" s="24">
        <f>'TRE-PR'!$F$9+'TRE-PR'!$F$36</f>
        <v>0</v>
      </c>
      <c r="F25" s="25">
        <f t="shared" si="0"/>
        <v>0</v>
      </c>
      <c r="G25" s="26">
        <f>'TRE-PR'!$F$10+'TRE-PR'!$F$13+'TRE-PR'!$F$19+'TRE-PR'!$F$37</f>
        <v>6</v>
      </c>
      <c r="H25" s="24">
        <f>'TRE-PR'!$F$11+'TRE-PR'!$F$14+'TRE-PR'!$F$20+'TRE-PR'!$F$38</f>
        <v>7</v>
      </c>
      <c r="I25" s="25">
        <f t="shared" si="1"/>
        <v>13</v>
      </c>
      <c r="J25" s="26">
        <f>'TRE-PR'!$F$21+'TRE-PR'!$F$26</f>
        <v>186</v>
      </c>
      <c r="K25" s="24">
        <f>'TRE-PR'!$F$22+'TRE-PR'!$F$27</f>
        <v>0</v>
      </c>
      <c r="L25" s="25">
        <f t="shared" si="2"/>
        <v>186</v>
      </c>
      <c r="M25" s="27">
        <f>'TRE-PR'!$F$12+'TRE-PR'!$F$15+'TRE-PR'!$F$23+'TRE-PR'!$F$28+'TRE-PR'!$F$39</f>
        <v>0</v>
      </c>
      <c r="N25" s="27">
        <f>'TRE-PR'!$F$16+'TRE-PR'!$F$17+'TRE-PR'!$F$18+'TRE-PR'!$F$24+'TRE-PR'!$F$29</f>
        <v>0</v>
      </c>
      <c r="O25" s="28">
        <f>'TRE-PR'!$F$25+'TRE-PR'!$F$30</f>
        <v>0</v>
      </c>
      <c r="P25" s="25">
        <f t="shared" si="3"/>
        <v>199</v>
      </c>
      <c r="Q25" s="29">
        <f>'TRE-PR'!$F$40</f>
        <v>0</v>
      </c>
      <c r="R25" s="24">
        <f>'TRE-PR'!$F$41</f>
        <v>0</v>
      </c>
      <c r="S25" s="24">
        <f>'TRE-PR'!$F$42</f>
        <v>0</v>
      </c>
      <c r="T25" s="25">
        <f t="shared" si="4"/>
        <v>0</v>
      </c>
      <c r="U25" s="26">
        <f>'TRE-PR'!$F$43</f>
        <v>1</v>
      </c>
      <c r="V25" s="24">
        <f>'TRE-PR'!$F$44</f>
        <v>1</v>
      </c>
      <c r="W25" s="24">
        <f>'TRE-PR'!$F$45</f>
        <v>0</v>
      </c>
      <c r="X25" s="25">
        <f t="shared" si="5"/>
        <v>2</v>
      </c>
      <c r="Y25" s="26">
        <f>'TRE-PR'!$F$46</f>
        <v>186</v>
      </c>
      <c r="Z25" s="28">
        <f>'TRE-PR'!$F$47</f>
        <v>0</v>
      </c>
      <c r="AA25" s="25">
        <f t="shared" si="6"/>
        <v>186</v>
      </c>
      <c r="AB25" s="25">
        <f t="shared" si="7"/>
        <v>188</v>
      </c>
      <c r="AC25" s="30">
        <f t="shared" si="8"/>
        <v>387</v>
      </c>
    </row>
    <row r="26" spans="2:29" ht="24.75" customHeight="1">
      <c r="B26" s="21">
        <v>14117</v>
      </c>
      <c r="C26" s="22" t="s">
        <v>54</v>
      </c>
      <c r="D26" s="23">
        <f>'TRE-PE'!$F$8+'TRE-PE'!$F$35</f>
        <v>0</v>
      </c>
      <c r="E26" s="24">
        <f>'TRE-PE'!$F$9+'TRE-PE'!$F$36</f>
        <v>0</v>
      </c>
      <c r="F26" s="25">
        <f t="shared" si="0"/>
        <v>0</v>
      </c>
      <c r="G26" s="26">
        <f>'TRE-PE'!$F$10+'TRE-PE'!$F$13+'TRE-PE'!$F$19+'TRE-PE'!$F$37</f>
        <v>7</v>
      </c>
      <c r="H26" s="24">
        <f>'TRE-PE'!$F$11+'TRE-PE'!$F$14+'TRE-PE'!$F$20+'TRE-PE'!$F$38</f>
        <v>5</v>
      </c>
      <c r="I26" s="25">
        <f t="shared" si="1"/>
        <v>12</v>
      </c>
      <c r="J26" s="26">
        <f>'TRE-PE'!$F$21+'TRE-PE'!$F$26</f>
        <v>111</v>
      </c>
      <c r="K26" s="24">
        <f>'TRE-PE'!$F$22+'TRE-PE'!$F$27</f>
        <v>0</v>
      </c>
      <c r="L26" s="25">
        <f t="shared" si="2"/>
        <v>111</v>
      </c>
      <c r="M26" s="27">
        <f>'TRE-PE'!$F$12+'TRE-PE'!$F$15+'TRE-PE'!$F$23+'TRE-PE'!$F$28+'TRE-PE'!$F$39</f>
        <v>0</v>
      </c>
      <c r="N26" s="27">
        <f>'TRE-PE'!$F$16+'TRE-PE'!$F$17+'TRE-PE'!$F$18+'TRE-PE'!$F$24+'TRE-PE'!$F$29</f>
        <v>0</v>
      </c>
      <c r="O26" s="28">
        <f>'TRE-PE'!$F$25+'TRE-PE'!$F$30</f>
        <v>0</v>
      </c>
      <c r="P26" s="25">
        <f t="shared" si="3"/>
        <v>123</v>
      </c>
      <c r="Q26" s="29">
        <f>'TRE-PE'!$F$40</f>
        <v>0</v>
      </c>
      <c r="R26" s="24">
        <f>'TRE-PE'!$F$41</f>
        <v>0</v>
      </c>
      <c r="S26" s="24">
        <f>'TRE-PE'!$F$42</f>
        <v>0</v>
      </c>
      <c r="T26" s="25">
        <f t="shared" si="4"/>
        <v>0</v>
      </c>
      <c r="U26" s="26">
        <f>'TRE-PE'!$F$43</f>
        <v>1</v>
      </c>
      <c r="V26" s="24">
        <f>'TRE-PE'!$F$44</f>
        <v>1</v>
      </c>
      <c r="W26" s="24">
        <f>'TRE-PE'!$F$45</f>
        <v>0</v>
      </c>
      <c r="X26" s="25">
        <f t="shared" si="5"/>
        <v>2</v>
      </c>
      <c r="Y26" s="26">
        <f>'TRE-PE'!$F$46</f>
        <v>122</v>
      </c>
      <c r="Z26" s="28">
        <f>'TRE-PE'!$F$47</f>
        <v>0</v>
      </c>
      <c r="AA26" s="25">
        <f t="shared" si="6"/>
        <v>122</v>
      </c>
      <c r="AB26" s="25">
        <f t="shared" si="7"/>
        <v>124</v>
      </c>
      <c r="AC26" s="30">
        <f t="shared" si="8"/>
        <v>247</v>
      </c>
    </row>
    <row r="27" spans="2:29" ht="24.75" customHeight="1">
      <c r="B27" s="21">
        <v>14118</v>
      </c>
      <c r="C27" s="22" t="s">
        <v>55</v>
      </c>
      <c r="D27" s="23">
        <f>'TRE-PI'!$F$8+'TRE-PI'!$F$35</f>
        <v>0</v>
      </c>
      <c r="E27" s="24">
        <f>'TRE-PI'!$F$9+'TRE-PI'!$F$36</f>
        <v>0</v>
      </c>
      <c r="F27" s="25">
        <f t="shared" si="0"/>
        <v>0</v>
      </c>
      <c r="G27" s="26">
        <f>'TRE-PI'!$F$10+'TRE-PI'!$F$13+'TRE-PI'!$F$19+'TRE-PI'!$F$37</f>
        <v>7</v>
      </c>
      <c r="H27" s="24">
        <f>'TRE-PI'!$F$11+'TRE-PI'!$F$14+'TRE-PI'!$F$20+'TRE-PI'!$F$38</f>
        <v>7</v>
      </c>
      <c r="I27" s="25">
        <f t="shared" si="1"/>
        <v>14</v>
      </c>
      <c r="J27" s="26">
        <f>'TRE-PI'!$F$21+'TRE-PI'!$F$26</f>
        <v>74</v>
      </c>
      <c r="K27" s="24">
        <f>'TRE-PI'!$F$22+'TRE-PI'!$F$27</f>
        <v>0</v>
      </c>
      <c r="L27" s="25">
        <f t="shared" si="2"/>
        <v>74</v>
      </c>
      <c r="M27" s="27">
        <f>'TRE-PI'!$F$12+'TRE-PI'!$F$15+'TRE-PI'!$F$23+'TRE-PI'!$F$28+'TRE-PI'!$F$39</f>
        <v>0</v>
      </c>
      <c r="N27" s="27">
        <f>'TRE-PI'!$F$16+'TRE-PI'!$F$17+'TRE-PI'!$F$18+'TRE-PI'!$F$24+'TRE-PI'!$F$29</f>
        <v>2</v>
      </c>
      <c r="O27" s="28">
        <f>'TRE-PI'!$F$25+'TRE-PI'!$F$30</f>
        <v>0</v>
      </c>
      <c r="P27" s="25">
        <f t="shared" si="3"/>
        <v>90</v>
      </c>
      <c r="Q27" s="29">
        <f>'TRE-PI'!$F$40</f>
        <v>0</v>
      </c>
      <c r="R27" s="24">
        <f>'TRE-PI'!$F$41</f>
        <v>0</v>
      </c>
      <c r="S27" s="24">
        <f>'TRE-PI'!$F$42</f>
        <v>0</v>
      </c>
      <c r="T27" s="25">
        <f t="shared" si="4"/>
        <v>0</v>
      </c>
      <c r="U27" s="26">
        <f>'TRE-PI'!$F$43</f>
        <v>1</v>
      </c>
      <c r="V27" s="24">
        <f>'TRE-PI'!$F$44</f>
        <v>1</v>
      </c>
      <c r="W27" s="24">
        <f>'TRE-PI'!$F$45</f>
        <v>0</v>
      </c>
      <c r="X27" s="25">
        <f t="shared" si="5"/>
        <v>2</v>
      </c>
      <c r="Y27" s="26">
        <f>'TRE-PI'!$F$46</f>
        <v>74</v>
      </c>
      <c r="Z27" s="28">
        <f>'TRE-PI'!$F$47</f>
        <v>0</v>
      </c>
      <c r="AA27" s="25">
        <f t="shared" si="6"/>
        <v>74</v>
      </c>
      <c r="AB27" s="25">
        <f t="shared" si="7"/>
        <v>76</v>
      </c>
      <c r="AC27" s="30">
        <f t="shared" si="8"/>
        <v>166</v>
      </c>
    </row>
    <row r="28" spans="2:29" ht="24.75" customHeight="1">
      <c r="B28" s="21">
        <v>14119</v>
      </c>
      <c r="C28" s="22" t="s">
        <v>56</v>
      </c>
      <c r="D28" s="23">
        <f>'TRE-RJ'!$F$8+'TRE-RJ'!$F$35</f>
        <v>0</v>
      </c>
      <c r="E28" s="24">
        <f>'TRE-RJ'!$F$9+'TRE-RJ'!$F$36</f>
        <v>0</v>
      </c>
      <c r="F28" s="25">
        <f t="shared" si="0"/>
        <v>0</v>
      </c>
      <c r="G28" s="26">
        <f>'TRE-RJ'!$F$10+'TRE-RJ'!$F$13+'TRE-RJ'!$F$19+'TRE-RJ'!$F$37</f>
        <v>5</v>
      </c>
      <c r="H28" s="24">
        <f>'TRE-RJ'!$F$11+'TRE-RJ'!$F$14+'TRE-RJ'!$F$20+'TRE-RJ'!$F$38</f>
        <v>6</v>
      </c>
      <c r="I28" s="25">
        <f t="shared" si="1"/>
        <v>11</v>
      </c>
      <c r="J28" s="26">
        <f>'TRE-RJ'!$F$21+'TRE-RJ'!$F$26</f>
        <v>165</v>
      </c>
      <c r="K28" s="24">
        <f>'TRE-RJ'!$F$22+'TRE-RJ'!$F$27</f>
        <v>0</v>
      </c>
      <c r="L28" s="25">
        <f t="shared" si="2"/>
        <v>165</v>
      </c>
      <c r="M28" s="27">
        <f>'TRE-RJ'!$F$12+'TRE-RJ'!$F$15+'TRE-RJ'!$F$23+'TRE-RJ'!$F$28+'TRE-RJ'!$F$39</f>
        <v>0</v>
      </c>
      <c r="N28" s="27">
        <f>'TRE-RJ'!$F$16+'TRE-RJ'!$F$17+'TRE-RJ'!$F$18+'TRE-RJ'!$F$24+'TRE-RJ'!$F$29</f>
        <v>2</v>
      </c>
      <c r="O28" s="28">
        <f>'TRE-RJ'!$F$25+'TRE-RJ'!$F$30</f>
        <v>0</v>
      </c>
      <c r="P28" s="25">
        <f t="shared" si="3"/>
        <v>178</v>
      </c>
      <c r="Q28" s="29">
        <f>'TRE-RJ'!$F$40</f>
        <v>0</v>
      </c>
      <c r="R28" s="24">
        <f>'TRE-RJ'!$F$41</f>
        <v>0</v>
      </c>
      <c r="S28" s="24">
        <f>'TRE-RJ'!$F$42</f>
        <v>0</v>
      </c>
      <c r="T28" s="25">
        <f t="shared" si="4"/>
        <v>0</v>
      </c>
      <c r="U28" s="26">
        <f>'TRE-RJ'!$F$43</f>
        <v>1</v>
      </c>
      <c r="V28" s="24">
        <f>'TRE-RJ'!$F$44</f>
        <v>1</v>
      </c>
      <c r="W28" s="24">
        <f>'TRE-RJ'!$F$45</f>
        <v>0</v>
      </c>
      <c r="X28" s="25">
        <f t="shared" si="5"/>
        <v>2</v>
      </c>
      <c r="Y28" s="26">
        <f>'TRE-RJ'!$F$46</f>
        <v>165</v>
      </c>
      <c r="Z28" s="28">
        <f>'TRE-RJ'!$F$47</f>
        <v>0</v>
      </c>
      <c r="AA28" s="25">
        <f t="shared" si="6"/>
        <v>165</v>
      </c>
      <c r="AB28" s="25">
        <f t="shared" si="7"/>
        <v>167</v>
      </c>
      <c r="AC28" s="30">
        <f t="shared" si="8"/>
        <v>345</v>
      </c>
    </row>
    <row r="29" spans="2:29" ht="24.75" customHeight="1">
      <c r="B29" s="21">
        <v>14120</v>
      </c>
      <c r="C29" s="22" t="s">
        <v>57</v>
      </c>
      <c r="D29" s="23">
        <f>'TRE-RN'!$F$8+'TRE-RN'!$F$35</f>
        <v>0</v>
      </c>
      <c r="E29" s="24">
        <f>'TRE-RN'!$F$9+'TRE-RN'!$F$36</f>
        <v>0</v>
      </c>
      <c r="F29" s="25">
        <f t="shared" si="0"/>
        <v>0</v>
      </c>
      <c r="G29" s="26">
        <f>'TRE-RN'!$F$10+'TRE-RN'!$F$13+'TRE-RN'!$F$19+'TRE-RN'!$F$37</f>
        <v>7</v>
      </c>
      <c r="H29" s="24">
        <f>'TRE-RN'!$F$11+'TRE-RN'!$F$14+'TRE-RN'!$F$20+'TRE-RN'!$F$38</f>
        <v>7</v>
      </c>
      <c r="I29" s="25">
        <f t="shared" si="1"/>
        <v>14</v>
      </c>
      <c r="J29" s="26">
        <f>'TRE-RN'!$F$21+'TRE-RN'!$F$26</f>
        <v>56</v>
      </c>
      <c r="K29" s="24">
        <f>'TRE-RN'!$F$22+'TRE-RN'!$F$27</f>
        <v>1</v>
      </c>
      <c r="L29" s="25">
        <f t="shared" si="2"/>
        <v>57</v>
      </c>
      <c r="M29" s="27">
        <f>'TRE-RN'!$F$12+'TRE-RN'!$F$15+'TRE-RN'!$F$23+'TRE-RN'!$F$28+'TRE-RN'!$F$39</f>
        <v>0</v>
      </c>
      <c r="N29" s="27">
        <f>'TRE-RN'!$F$16+'TRE-RN'!$F$17+'TRE-RN'!$F$18+'TRE-RN'!$F$24+'TRE-RN'!$F$29</f>
        <v>0</v>
      </c>
      <c r="O29" s="28">
        <f>'TRE-RN'!$F$25+'TRE-RN'!$F$30</f>
        <v>0</v>
      </c>
      <c r="P29" s="25">
        <f t="shared" si="3"/>
        <v>71</v>
      </c>
      <c r="Q29" s="29">
        <f>'TRE-RN'!$F$40</f>
        <v>0</v>
      </c>
      <c r="R29" s="24">
        <f>'TRE-RN'!$F$41</f>
        <v>0</v>
      </c>
      <c r="S29" s="24">
        <f>'TRE-RN'!$F$42</f>
        <v>0</v>
      </c>
      <c r="T29" s="25">
        <f t="shared" si="4"/>
        <v>0</v>
      </c>
      <c r="U29" s="26">
        <f>'TRE-RN'!$F$43</f>
        <v>1</v>
      </c>
      <c r="V29" s="24">
        <f>'TRE-RN'!$F$44</f>
        <v>1</v>
      </c>
      <c r="W29" s="24">
        <f>'TRE-RN'!$F$45</f>
        <v>0</v>
      </c>
      <c r="X29" s="25">
        <f t="shared" si="5"/>
        <v>2</v>
      </c>
      <c r="Y29" s="26">
        <f>'TRE-RN'!$F$46</f>
        <v>49</v>
      </c>
      <c r="Z29" s="28">
        <f>'TRE-RN'!$F$47</f>
        <v>11</v>
      </c>
      <c r="AA29" s="25">
        <f t="shared" si="6"/>
        <v>60</v>
      </c>
      <c r="AB29" s="25">
        <f t="shared" si="7"/>
        <v>62</v>
      </c>
      <c r="AC29" s="30">
        <f t="shared" si="8"/>
        <v>133</v>
      </c>
    </row>
    <row r="30" spans="2:29" ht="24.75" customHeight="1">
      <c r="B30" s="21">
        <v>14121</v>
      </c>
      <c r="C30" s="22" t="s">
        <v>58</v>
      </c>
      <c r="D30" s="23">
        <f>'TRE-RS'!$F$8+'TRE-RS'!$F$35</f>
        <v>0</v>
      </c>
      <c r="E30" s="24">
        <f>'TRE-RS'!$F$9+'TRE-RS'!$F$36</f>
        <v>0</v>
      </c>
      <c r="F30" s="25">
        <f t="shared" si="0"/>
        <v>0</v>
      </c>
      <c r="G30" s="26">
        <f>'TRE-RS'!$F$10+'TRE-RS'!$F$13+'TRE-RS'!$F$19+'TRE-RS'!$F$37</f>
        <v>7</v>
      </c>
      <c r="H30" s="24">
        <f>'TRE-RS'!$F$11+'TRE-RS'!$F$14+'TRE-RS'!$F$20+'TRE-RS'!$F$38</f>
        <v>6</v>
      </c>
      <c r="I30" s="25">
        <f t="shared" si="1"/>
        <v>13</v>
      </c>
      <c r="J30" s="26">
        <f>'TRE-RS'!$F$21+'TRE-RS'!$F$26</f>
        <v>165</v>
      </c>
      <c r="K30" s="24">
        <f>'TRE-RS'!$F$22+'TRE-RS'!$F$27</f>
        <v>0</v>
      </c>
      <c r="L30" s="25">
        <f t="shared" si="2"/>
        <v>165</v>
      </c>
      <c r="M30" s="27">
        <f>'TRE-RS'!$F$12+'TRE-RS'!$F$15+'TRE-RS'!$F$23+'TRE-RS'!$F$28+'TRE-RS'!$F$39</f>
        <v>0</v>
      </c>
      <c r="N30" s="27">
        <f>'TRE-RS'!$F$16+'TRE-RS'!$F$17+'TRE-RS'!$F$18+'TRE-RS'!$F$24+'TRE-RS'!$F$29</f>
        <v>0</v>
      </c>
      <c r="O30" s="28">
        <f>'TRE-RS'!$F$25+'TRE-RS'!$F$30</f>
        <v>0</v>
      </c>
      <c r="P30" s="25">
        <f t="shared" si="3"/>
        <v>178</v>
      </c>
      <c r="Q30" s="29">
        <f>'TRE-RS'!$F$40</f>
        <v>0</v>
      </c>
      <c r="R30" s="24">
        <f>'TRE-RS'!$F$41</f>
        <v>0</v>
      </c>
      <c r="S30" s="24">
        <f>'TRE-RS'!$F$42</f>
        <v>0</v>
      </c>
      <c r="T30" s="25">
        <f t="shared" si="4"/>
        <v>0</v>
      </c>
      <c r="U30" s="26">
        <f>'TRE-RS'!$F$43</f>
        <v>1</v>
      </c>
      <c r="V30" s="24">
        <f>'TRE-RS'!$F$44</f>
        <v>1</v>
      </c>
      <c r="W30" s="24">
        <f>'TRE-RS'!$F$45</f>
        <v>0</v>
      </c>
      <c r="X30" s="25">
        <f t="shared" si="5"/>
        <v>2</v>
      </c>
      <c r="Y30" s="26">
        <f>'TRE-RS'!$F$46</f>
        <v>165</v>
      </c>
      <c r="Z30" s="28">
        <f>'TRE-RS'!$F$47</f>
        <v>0</v>
      </c>
      <c r="AA30" s="25">
        <f t="shared" si="6"/>
        <v>165</v>
      </c>
      <c r="AB30" s="25">
        <f t="shared" si="7"/>
        <v>167</v>
      </c>
      <c r="AC30" s="30">
        <f t="shared" si="8"/>
        <v>345</v>
      </c>
    </row>
    <row r="31" spans="2:29" ht="24.75" customHeight="1">
      <c r="B31" s="21">
        <v>14122</v>
      </c>
      <c r="C31" s="22" t="s">
        <v>59</v>
      </c>
      <c r="D31" s="23">
        <f>'TRE-RO'!$F$8+'TRE-RO'!$F$35</f>
        <v>0</v>
      </c>
      <c r="E31" s="24">
        <f>'TRE-RO'!$F$9+'TRE-RO'!$F$36</f>
        <v>0</v>
      </c>
      <c r="F31" s="25">
        <f t="shared" si="0"/>
        <v>0</v>
      </c>
      <c r="G31" s="26">
        <f>'TRE-RO'!$F$10+'TRE-RO'!$F$13+'TRE-RO'!$F$19+'TRE-RO'!$F$37</f>
        <v>6</v>
      </c>
      <c r="H31" s="24">
        <f>'TRE-RO'!$F$11+'TRE-RO'!$F$14+'TRE-RO'!$F$20+'TRE-RO'!$F$38</f>
        <v>6</v>
      </c>
      <c r="I31" s="25">
        <f t="shared" si="1"/>
        <v>12</v>
      </c>
      <c r="J31" s="26">
        <f>'TRE-RO'!$F$21+'TRE-RO'!$F$26</f>
        <v>29</v>
      </c>
      <c r="K31" s="24">
        <f>'TRE-RO'!$F$22+'TRE-RO'!$F$27</f>
        <v>0</v>
      </c>
      <c r="L31" s="25">
        <f t="shared" si="2"/>
        <v>29</v>
      </c>
      <c r="M31" s="27">
        <f>'TRE-RO'!$F$12+'TRE-RO'!$F$15+'TRE-RO'!$F$23+'TRE-RO'!$F$28+'TRE-RO'!$F$39</f>
        <v>0</v>
      </c>
      <c r="N31" s="27">
        <f>'TRE-RO'!$F$16+'TRE-RO'!$F$17+'TRE-RO'!$F$18+'TRE-RO'!$F$24+'TRE-RO'!$F$29</f>
        <v>0</v>
      </c>
      <c r="O31" s="28">
        <f>'TRE-RO'!$F$25+'TRE-RO'!$F$30</f>
        <v>0</v>
      </c>
      <c r="P31" s="25">
        <f t="shared" si="3"/>
        <v>41</v>
      </c>
      <c r="Q31" s="29">
        <f>'TRE-RO'!$F$40</f>
        <v>0</v>
      </c>
      <c r="R31" s="24">
        <f>'TRE-RO'!$F$41</f>
        <v>0</v>
      </c>
      <c r="S31" s="24">
        <f>'TRE-RO'!$F$42</f>
        <v>0</v>
      </c>
      <c r="T31" s="25">
        <f t="shared" si="4"/>
        <v>0</v>
      </c>
      <c r="U31" s="26">
        <f>'TRE-RO'!$F$43</f>
        <v>1</v>
      </c>
      <c r="V31" s="24">
        <f>'TRE-RO'!$F$44</f>
        <v>1</v>
      </c>
      <c r="W31" s="24">
        <f>'TRE-RO'!$F$45</f>
        <v>0</v>
      </c>
      <c r="X31" s="25">
        <f t="shared" si="5"/>
        <v>2</v>
      </c>
      <c r="Y31" s="26">
        <f>'TRE-RO'!$F$46</f>
        <v>29</v>
      </c>
      <c r="Z31" s="28">
        <f>'TRE-RO'!$F$47</f>
        <v>0</v>
      </c>
      <c r="AA31" s="25">
        <f t="shared" si="6"/>
        <v>29</v>
      </c>
      <c r="AB31" s="25">
        <f t="shared" si="7"/>
        <v>31</v>
      </c>
      <c r="AC31" s="30">
        <f t="shared" si="8"/>
        <v>72</v>
      </c>
    </row>
    <row r="32" spans="2:29" ht="24.75" customHeight="1">
      <c r="B32" s="21">
        <v>14123</v>
      </c>
      <c r="C32" s="22" t="s">
        <v>60</v>
      </c>
      <c r="D32" s="23">
        <f>'TRE-SC'!$F$8+'TRE-SC'!$F$35</f>
        <v>0</v>
      </c>
      <c r="E32" s="24">
        <f>'TRE-SC'!$F$9+'TRE-SC'!$F$36</f>
        <v>0</v>
      </c>
      <c r="F32" s="25">
        <f t="shared" si="0"/>
        <v>0</v>
      </c>
      <c r="G32" s="26">
        <f>'TRE-SC'!$F$10+'TRE-SC'!$F$13+'TRE-SC'!$F$19+'TRE-SC'!$F$37</f>
        <v>6</v>
      </c>
      <c r="H32" s="24">
        <f>'TRE-SC'!$F$11+'TRE-SC'!$F$14+'TRE-SC'!$F$20+'TRE-SC'!$F$38</f>
        <v>6</v>
      </c>
      <c r="I32" s="25">
        <f t="shared" si="1"/>
        <v>12</v>
      </c>
      <c r="J32" s="26">
        <f>'TRE-SC'!$F$21+'TRE-SC'!$F$26</f>
        <v>99</v>
      </c>
      <c r="K32" s="24">
        <f>'TRE-SC'!$F$22+'TRE-SC'!$F$27</f>
        <v>0</v>
      </c>
      <c r="L32" s="25">
        <f t="shared" si="2"/>
        <v>99</v>
      </c>
      <c r="M32" s="27">
        <f>'TRE-SC'!$F$12+'TRE-SC'!$F$15+'TRE-SC'!$F$23+'TRE-SC'!$F$28+'TRE-SC'!$F$39</f>
        <v>0</v>
      </c>
      <c r="N32" s="27">
        <f>'TRE-SC'!$F$16+'TRE-SC'!$F$17+'TRE-SC'!$F$18+'TRE-SC'!$F$24+'TRE-SC'!$F$29</f>
        <v>0</v>
      </c>
      <c r="O32" s="28">
        <f>'TRE-SC'!$F$25+'TRE-SC'!$F$30</f>
        <v>0</v>
      </c>
      <c r="P32" s="25">
        <f t="shared" si="3"/>
        <v>111</v>
      </c>
      <c r="Q32" s="29">
        <f>'TRE-SC'!$F$40</f>
        <v>0</v>
      </c>
      <c r="R32" s="24">
        <f>'TRE-SC'!$F$41</f>
        <v>0</v>
      </c>
      <c r="S32" s="24">
        <f>'TRE-SC'!$F$42</f>
        <v>0</v>
      </c>
      <c r="T32" s="25">
        <f t="shared" si="4"/>
        <v>0</v>
      </c>
      <c r="U32" s="26">
        <f>'TRE-SC'!$F$43</f>
        <v>1</v>
      </c>
      <c r="V32" s="24">
        <f>'TRE-SC'!$F$44</f>
        <v>1</v>
      </c>
      <c r="W32" s="24">
        <f>'TRE-SC'!$F$45</f>
        <v>0</v>
      </c>
      <c r="X32" s="25">
        <f t="shared" si="5"/>
        <v>2</v>
      </c>
      <c r="Y32" s="26">
        <f>'TRE-SC'!$F$46</f>
        <v>99</v>
      </c>
      <c r="Z32" s="28">
        <f>'TRE-SC'!$F$47</f>
        <v>0</v>
      </c>
      <c r="AA32" s="25">
        <f t="shared" si="6"/>
        <v>99</v>
      </c>
      <c r="AB32" s="25">
        <f t="shared" si="7"/>
        <v>101</v>
      </c>
      <c r="AC32" s="30">
        <f t="shared" si="8"/>
        <v>212</v>
      </c>
    </row>
    <row r="33" spans="2:29" ht="24.75" customHeight="1">
      <c r="B33" s="21">
        <v>14124</v>
      </c>
      <c r="C33" s="22" t="s">
        <v>61</v>
      </c>
      <c r="D33" s="23">
        <f>'TRE-SP'!$F$8+'TRE-SP'!$F$35</f>
        <v>0</v>
      </c>
      <c r="E33" s="24">
        <f>'TRE-SP'!$F$9+'TRE-SP'!$F$36</f>
        <v>0</v>
      </c>
      <c r="F33" s="25">
        <f t="shared" si="0"/>
        <v>0</v>
      </c>
      <c r="G33" s="26">
        <f>'TRE-SP'!$F$10+'TRE-SP'!$F$13+'TRE-SP'!$F$19+'TRE-SP'!$F$37</f>
        <v>6</v>
      </c>
      <c r="H33" s="24">
        <f>'TRE-SP'!$F$11+'TRE-SP'!$F$14+'TRE-SP'!$F$20+'TRE-SP'!$F$38</f>
        <v>6</v>
      </c>
      <c r="I33" s="25">
        <f t="shared" si="1"/>
        <v>12</v>
      </c>
      <c r="J33" s="26">
        <f>'TRE-SP'!$F$21+'TRE-SP'!$F$26</f>
        <v>393</v>
      </c>
      <c r="K33" s="24">
        <f>'TRE-SP'!$F$22+'TRE-SP'!$F$27</f>
        <v>0</v>
      </c>
      <c r="L33" s="25">
        <f t="shared" si="2"/>
        <v>393</v>
      </c>
      <c r="M33" s="27">
        <f>'TRE-SP'!$F$12+'TRE-SP'!$F$15+'TRE-SP'!$F$23+'TRE-SP'!$F$28+'TRE-SP'!$F$39</f>
        <v>0</v>
      </c>
      <c r="N33" s="27">
        <f>'TRE-SP'!$F$16+'TRE-SP'!$F$17+'TRE-SP'!$F$18+'TRE-SP'!$F$24+'TRE-SP'!$F$29</f>
        <v>0</v>
      </c>
      <c r="O33" s="28">
        <f>'TRE-SP'!$F$25+'TRE-SP'!$F$30</f>
        <v>0</v>
      </c>
      <c r="P33" s="25">
        <f t="shared" si="3"/>
        <v>405</v>
      </c>
      <c r="Q33" s="29">
        <f>'TRE-SP'!$F$40</f>
        <v>0</v>
      </c>
      <c r="R33" s="24">
        <f>'TRE-SP'!$F$41</f>
        <v>0</v>
      </c>
      <c r="S33" s="24">
        <f>'TRE-SP'!$F$42</f>
        <v>0</v>
      </c>
      <c r="T33" s="25">
        <f t="shared" si="4"/>
        <v>0</v>
      </c>
      <c r="U33" s="26">
        <f>'TRE-SP'!$F$43</f>
        <v>1</v>
      </c>
      <c r="V33" s="24">
        <f>'TRE-SP'!$F$44</f>
        <v>1</v>
      </c>
      <c r="W33" s="24">
        <f>'TRE-SP'!$F$45</f>
        <v>0</v>
      </c>
      <c r="X33" s="25">
        <f t="shared" si="5"/>
        <v>2</v>
      </c>
      <c r="Y33" s="26">
        <f>'TRE-SP'!$F$46</f>
        <v>393</v>
      </c>
      <c r="Z33" s="28">
        <f>'TRE-SP'!$F$47</f>
        <v>0</v>
      </c>
      <c r="AA33" s="25">
        <f t="shared" si="6"/>
        <v>393</v>
      </c>
      <c r="AB33" s="25">
        <f t="shared" si="7"/>
        <v>395</v>
      </c>
      <c r="AC33" s="30">
        <f t="shared" si="8"/>
        <v>800</v>
      </c>
    </row>
    <row r="34" spans="2:29" ht="24.75" customHeight="1">
      <c r="B34" s="21">
        <v>14125</v>
      </c>
      <c r="C34" s="22" t="s">
        <v>62</v>
      </c>
      <c r="D34" s="23">
        <f>'TRE-SE'!$F$8+'TRE-SE'!$F$35</f>
        <v>0</v>
      </c>
      <c r="E34" s="24">
        <f>'TRE-SE'!$F$9+'TRE-SE'!$F$36</f>
        <v>0</v>
      </c>
      <c r="F34" s="25">
        <f t="shared" si="0"/>
        <v>0</v>
      </c>
      <c r="G34" s="26">
        <f>'TRE-SE'!$F$10+'TRE-SE'!$F$13+'TRE-SE'!$F$19+'TRE-SE'!$F$37</f>
        <v>5</v>
      </c>
      <c r="H34" s="24">
        <f>'TRE-SE'!$F$11+'TRE-SE'!$F$14+'TRE-SE'!$F$20+'TRE-SE'!$F$38</f>
        <v>7</v>
      </c>
      <c r="I34" s="25">
        <f t="shared" si="1"/>
        <v>12</v>
      </c>
      <c r="J34" s="26">
        <f>'TRE-SE'!$F$21+'TRE-SE'!$F$26</f>
        <v>29</v>
      </c>
      <c r="K34" s="24">
        <f>'TRE-SE'!$F$22+'TRE-SE'!$F$27</f>
        <v>0</v>
      </c>
      <c r="L34" s="25">
        <f t="shared" si="2"/>
        <v>29</v>
      </c>
      <c r="M34" s="27">
        <f>'TRE-SE'!$F$12+'TRE-SE'!$F$15+'TRE-SE'!$F$23+'TRE-SE'!$F$28+'TRE-SE'!$F$39</f>
        <v>0</v>
      </c>
      <c r="N34" s="27">
        <f>'TRE-SE'!$F$16+'TRE-SE'!$F$17+'TRE-SE'!$F$18+'TRE-SE'!$F$24+'TRE-SE'!$F$29</f>
        <v>0</v>
      </c>
      <c r="O34" s="28">
        <f>'TRE-SE'!$F$25+'TRE-SE'!$F$30</f>
        <v>0</v>
      </c>
      <c r="P34" s="25">
        <f t="shared" si="3"/>
        <v>41</v>
      </c>
      <c r="Q34" s="29">
        <f>'TRE-SE'!$F$40</f>
        <v>0</v>
      </c>
      <c r="R34" s="24">
        <f>'TRE-SE'!$F$41</f>
        <v>0</v>
      </c>
      <c r="S34" s="24">
        <f>'TRE-SE'!$F$42</f>
        <v>0</v>
      </c>
      <c r="T34" s="25">
        <f t="shared" si="4"/>
        <v>0</v>
      </c>
      <c r="U34" s="26">
        <f>'TRE-SE'!$F$43</f>
        <v>1</v>
      </c>
      <c r="V34" s="24">
        <f>'TRE-SE'!$F$44</f>
        <v>1</v>
      </c>
      <c r="W34" s="24">
        <f>'TRE-SE'!$F$45</f>
        <v>0</v>
      </c>
      <c r="X34" s="25">
        <f t="shared" si="5"/>
        <v>2</v>
      </c>
      <c r="Y34" s="26">
        <f>'TRE-SE'!$F$46</f>
        <v>27</v>
      </c>
      <c r="Z34" s="28">
        <f>'TRE-SE'!$F$47</f>
        <v>0</v>
      </c>
      <c r="AA34" s="25">
        <f t="shared" si="6"/>
        <v>27</v>
      </c>
      <c r="AB34" s="25">
        <f t="shared" si="7"/>
        <v>29</v>
      </c>
      <c r="AC34" s="30">
        <f t="shared" si="8"/>
        <v>70</v>
      </c>
    </row>
    <row r="35" spans="2:29" ht="24.75" customHeight="1">
      <c r="B35" s="21">
        <v>14126</v>
      </c>
      <c r="C35" s="22" t="s">
        <v>63</v>
      </c>
      <c r="D35" s="23">
        <f>'TRE-TO'!$F$8+'TRE-TO'!$F$35</f>
        <v>0</v>
      </c>
      <c r="E35" s="24">
        <f>'TRE-TO'!$F$9+'TRE-TO'!$F$36</f>
        <v>0</v>
      </c>
      <c r="F35" s="25">
        <f t="shared" si="0"/>
        <v>0</v>
      </c>
      <c r="G35" s="26">
        <f>'TRE-TO'!$F$10+'TRE-TO'!$F$13+'TRE-TO'!$F$19+'TRE-TO'!$F$37</f>
        <v>7</v>
      </c>
      <c r="H35" s="24">
        <f>'TRE-TO'!$F$11+'TRE-TO'!$F$14+'TRE-TO'!$F$20+'TRE-TO'!$F$38</f>
        <v>7</v>
      </c>
      <c r="I35" s="25">
        <f t="shared" si="1"/>
        <v>14</v>
      </c>
      <c r="J35" s="26">
        <f>'TRE-TO'!$F$21+'TRE-TO'!$F$26</f>
        <v>33</v>
      </c>
      <c r="K35" s="24">
        <f>'TRE-TO'!$F$22+'TRE-TO'!$F$27</f>
        <v>0</v>
      </c>
      <c r="L35" s="25">
        <f t="shared" si="2"/>
        <v>33</v>
      </c>
      <c r="M35" s="27">
        <f>'TRE-TO'!$F$12+'TRE-TO'!$F$15+'TRE-TO'!$F$23+'TRE-TO'!$F$28+'TRE-TO'!$F$39</f>
        <v>0</v>
      </c>
      <c r="N35" s="27">
        <f>'TRE-TO'!$F$16+'TRE-TO'!$F$17+'TRE-TO'!$F$18+'TRE-TO'!$F$24+'TRE-TO'!$F$29</f>
        <v>0</v>
      </c>
      <c r="O35" s="28">
        <f>'TRE-TO'!$F$25+'TRE-TO'!$F$30</f>
        <v>0</v>
      </c>
      <c r="P35" s="25">
        <f t="shared" si="3"/>
        <v>47</v>
      </c>
      <c r="Q35" s="29">
        <f>'TRE-TO'!$F$40</f>
        <v>0</v>
      </c>
      <c r="R35" s="24">
        <f>'TRE-TO'!$F$41</f>
        <v>0</v>
      </c>
      <c r="S35" s="24">
        <f>'TRE-TO'!$F$42</f>
        <v>0</v>
      </c>
      <c r="T35" s="25">
        <f t="shared" si="4"/>
        <v>0</v>
      </c>
      <c r="U35" s="26">
        <f>'TRE-TO'!$F$43</f>
        <v>1</v>
      </c>
      <c r="V35" s="24">
        <f>'TRE-TO'!$F$44</f>
        <v>1</v>
      </c>
      <c r="W35" s="24">
        <f>'TRE-TO'!$F$45</f>
        <v>0</v>
      </c>
      <c r="X35" s="25">
        <f t="shared" si="5"/>
        <v>2</v>
      </c>
      <c r="Y35" s="26">
        <f>'TRE-TO'!$F$46</f>
        <v>33</v>
      </c>
      <c r="Z35" s="28">
        <f>'TRE-TO'!$F$47</f>
        <v>0</v>
      </c>
      <c r="AA35" s="25">
        <f t="shared" si="6"/>
        <v>33</v>
      </c>
      <c r="AB35" s="25">
        <f t="shared" si="7"/>
        <v>35</v>
      </c>
      <c r="AC35" s="30">
        <f t="shared" si="8"/>
        <v>82</v>
      </c>
    </row>
    <row r="36" spans="2:29" s="10" customFormat="1" ht="24.75" customHeight="1">
      <c r="B36" s="21">
        <v>14127</v>
      </c>
      <c r="C36" s="22" t="s">
        <v>64</v>
      </c>
      <c r="D36" s="23">
        <f>'TRE-RR'!$F$8+'TRE-RR'!$F$35</f>
        <v>0</v>
      </c>
      <c r="E36" s="24">
        <f>'TRE-RR'!$F$9+'TRE-RR'!$F$36</f>
        <v>0</v>
      </c>
      <c r="F36" s="25">
        <f t="shared" si="0"/>
        <v>0</v>
      </c>
      <c r="G36" s="26">
        <f>'TRE-RR'!$F$10+'TRE-RR'!$F$13+'TRE-RR'!$F$19+'TRE-RR'!$F$37</f>
        <v>7</v>
      </c>
      <c r="H36" s="24">
        <f>'TRE-RR'!$F$11+'TRE-RR'!$F$14+'TRE-RR'!$F$20+'TRE-RR'!$F$38</f>
        <v>5</v>
      </c>
      <c r="I36" s="25">
        <f t="shared" si="1"/>
        <v>12</v>
      </c>
      <c r="J36" s="26">
        <f>'TRE-RR'!$F$21+'TRE-RR'!$F$26</f>
        <v>8</v>
      </c>
      <c r="K36" s="24">
        <f>'TRE-RR'!$F$22+'TRE-RR'!$F$27</f>
        <v>0</v>
      </c>
      <c r="L36" s="25">
        <f t="shared" si="2"/>
        <v>8</v>
      </c>
      <c r="M36" s="27">
        <f>'TRE-RR'!$F$12+'TRE-RR'!$F$15+'TRE-RR'!$F$23+'TRE-RR'!$F$28+'TRE-RR'!$F$39</f>
        <v>0</v>
      </c>
      <c r="N36" s="27">
        <f>'TRE-RR'!$F$16+'TRE-RR'!$F$17+'TRE-RR'!$F$18+'TRE-RR'!$F$24+'TRE-RR'!$F$29</f>
        <v>0</v>
      </c>
      <c r="O36" s="28">
        <f>'TRE-RR'!$F$25+'TRE-RR'!$F$30</f>
        <v>0</v>
      </c>
      <c r="P36" s="25">
        <f t="shared" si="3"/>
        <v>20</v>
      </c>
      <c r="Q36" s="29">
        <f>'TRE-RR'!$F$40</f>
        <v>0</v>
      </c>
      <c r="R36" s="24">
        <f>'TRE-RR'!$F$41</f>
        <v>0</v>
      </c>
      <c r="S36" s="24">
        <f>'TRE-RR'!$F$42</f>
        <v>0</v>
      </c>
      <c r="T36" s="25">
        <f t="shared" si="4"/>
        <v>0</v>
      </c>
      <c r="U36" s="26">
        <f>'TRE-RR'!$F$43</f>
        <v>1</v>
      </c>
      <c r="V36" s="24">
        <f>'TRE-RR'!$F$44</f>
        <v>2</v>
      </c>
      <c r="W36" s="24">
        <f>'TRE-RR'!$F$45</f>
        <v>1</v>
      </c>
      <c r="X36" s="25">
        <f t="shared" si="5"/>
        <v>4</v>
      </c>
      <c r="Y36" s="26">
        <f>'TRE-RR'!$F$46</f>
        <v>8</v>
      </c>
      <c r="Z36" s="28">
        <f>'TRE-RR'!$F$47</f>
        <v>0</v>
      </c>
      <c r="AA36" s="25">
        <f t="shared" si="6"/>
        <v>8</v>
      </c>
      <c r="AB36" s="25">
        <f t="shared" si="7"/>
        <v>12</v>
      </c>
      <c r="AC36" s="30">
        <f t="shared" si="8"/>
        <v>32</v>
      </c>
    </row>
    <row r="37" spans="2:29" ht="24.75" customHeight="1">
      <c r="B37" s="31">
        <v>14128</v>
      </c>
      <c r="C37" s="32" t="s">
        <v>65</v>
      </c>
      <c r="D37" s="33">
        <f>'TRE-AP'!$F$8+'TRE-AP'!$F$35</f>
        <v>0</v>
      </c>
      <c r="E37" s="34">
        <f>'TRE-AP'!$F$9+'TRE-AP'!$F$36</f>
        <v>0</v>
      </c>
      <c r="F37" s="35">
        <f t="shared" si="0"/>
        <v>0</v>
      </c>
      <c r="G37" s="36">
        <f>'TRE-AP'!$F$10+'TRE-AP'!$F$13+'TRE-AP'!$F$19+'TRE-AP'!$F$37</f>
        <v>6</v>
      </c>
      <c r="H37" s="34">
        <f>'TRE-AP'!$F$11+'TRE-AP'!$F$14+'TRE-AP'!$F$20+'TRE-AP'!$F$38</f>
        <v>7</v>
      </c>
      <c r="I37" s="35">
        <f t="shared" si="1"/>
        <v>13</v>
      </c>
      <c r="J37" s="36">
        <f>'TRE-AP'!$F$21+'TRE-AP'!$F$26</f>
        <v>10</v>
      </c>
      <c r="K37" s="34">
        <f>'TRE-AP'!$F$22+'TRE-AP'!$F$27</f>
        <v>0</v>
      </c>
      <c r="L37" s="35">
        <f t="shared" si="2"/>
        <v>10</v>
      </c>
      <c r="M37" s="37">
        <f>'TRE-AP'!$F$12+'TRE-AP'!$F$15+'TRE-AP'!$F$23+'TRE-AP'!$F$28+'TRE-AP'!$F$39</f>
        <v>0</v>
      </c>
      <c r="N37" s="37">
        <f>'TRE-AP'!$F$16+'TRE-AP'!$F$17+'TRE-AP'!$F$18+'TRE-AP'!$F$24+'TRE-AP'!$F$29</f>
        <v>0</v>
      </c>
      <c r="O37" s="38">
        <f>'TRE-AP'!$F$25+'TRE-AP'!$F$30</f>
        <v>0</v>
      </c>
      <c r="P37" s="35">
        <f t="shared" si="3"/>
        <v>23</v>
      </c>
      <c r="Q37" s="39">
        <f>'TRE-AP'!$F$40</f>
        <v>0</v>
      </c>
      <c r="R37" s="34">
        <f>'TRE-AP'!$F$41</f>
        <v>0</v>
      </c>
      <c r="S37" s="34">
        <f>'TRE-AP'!$F$42</f>
        <v>0</v>
      </c>
      <c r="T37" s="35">
        <f t="shared" si="4"/>
        <v>0</v>
      </c>
      <c r="U37" s="36">
        <f>'TRE-AP'!$F$43</f>
        <v>1</v>
      </c>
      <c r="V37" s="34">
        <f>'TRE-AP'!$F$44</f>
        <v>1</v>
      </c>
      <c r="W37" s="34">
        <f>'TRE-AP'!$F$45</f>
        <v>0</v>
      </c>
      <c r="X37" s="35">
        <f t="shared" si="5"/>
        <v>2</v>
      </c>
      <c r="Y37" s="36">
        <f>'TRE-AP'!$F$46</f>
        <v>10</v>
      </c>
      <c r="Z37" s="38">
        <f>'TRE-AP'!$F$47</f>
        <v>0</v>
      </c>
      <c r="AA37" s="35">
        <f t="shared" si="6"/>
        <v>10</v>
      </c>
      <c r="AB37" s="35">
        <f t="shared" si="7"/>
        <v>12</v>
      </c>
      <c r="AC37" s="40">
        <f t="shared" si="8"/>
        <v>35</v>
      </c>
    </row>
    <row r="38" spans="2:29" s="41" customFormat="1" ht="30" customHeight="1">
      <c r="B38" s="89" t="s">
        <v>66</v>
      </c>
      <c r="C38" s="90"/>
      <c r="D38" s="42">
        <f t="shared" ref="D38:AC38" si="9">SUM(D10:D37)</f>
        <v>6</v>
      </c>
      <c r="E38" s="42">
        <f t="shared" si="9"/>
        <v>6</v>
      </c>
      <c r="F38" s="42">
        <f t="shared" si="9"/>
        <v>12</v>
      </c>
      <c r="G38" s="42">
        <f t="shared" si="9"/>
        <v>177</v>
      </c>
      <c r="H38" s="42">
        <f t="shared" si="9"/>
        <v>164</v>
      </c>
      <c r="I38" s="42">
        <f t="shared" si="9"/>
        <v>341</v>
      </c>
      <c r="J38" s="42">
        <f t="shared" si="9"/>
        <v>2536</v>
      </c>
      <c r="K38" s="42">
        <f t="shared" si="9"/>
        <v>69</v>
      </c>
      <c r="L38" s="42">
        <f t="shared" si="9"/>
        <v>2605</v>
      </c>
      <c r="M38" s="42">
        <f t="shared" si="9"/>
        <v>0</v>
      </c>
      <c r="N38" s="42">
        <f t="shared" si="9"/>
        <v>27</v>
      </c>
      <c r="O38" s="42">
        <f t="shared" si="9"/>
        <v>0</v>
      </c>
      <c r="P38" s="42">
        <f t="shared" si="9"/>
        <v>2985</v>
      </c>
      <c r="Q38" s="42">
        <f t="shared" si="9"/>
        <v>1</v>
      </c>
      <c r="R38" s="42">
        <f t="shared" si="9"/>
        <v>1</v>
      </c>
      <c r="S38" s="42">
        <f t="shared" si="9"/>
        <v>0</v>
      </c>
      <c r="T38" s="42">
        <f t="shared" si="9"/>
        <v>2</v>
      </c>
      <c r="U38" s="42">
        <f t="shared" si="9"/>
        <v>27</v>
      </c>
      <c r="V38" s="42">
        <f t="shared" si="9"/>
        <v>28</v>
      </c>
      <c r="W38" s="42">
        <f t="shared" si="9"/>
        <v>4</v>
      </c>
      <c r="X38" s="42">
        <f t="shared" si="9"/>
        <v>59</v>
      </c>
      <c r="Y38" s="42">
        <f t="shared" si="9"/>
        <v>2606</v>
      </c>
      <c r="Z38" s="42">
        <f t="shared" si="9"/>
        <v>24</v>
      </c>
      <c r="AA38" s="42">
        <f t="shared" si="9"/>
        <v>2630</v>
      </c>
      <c r="AB38" s="42">
        <f t="shared" si="9"/>
        <v>2691</v>
      </c>
      <c r="AC38" s="43">
        <f t="shared" si="9"/>
        <v>5676</v>
      </c>
    </row>
    <row r="39" spans="2:29" ht="24.75" customHeight="1">
      <c r="B39" s="41" t="s">
        <v>67</v>
      </c>
      <c r="C39" s="44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>
        <f>AC38-JE!F49</f>
        <v>0</v>
      </c>
    </row>
    <row r="40" spans="2:29" ht="24.75" customHeight="1">
      <c r="B40" s="44" t="s">
        <v>68</v>
      </c>
      <c r="C40" s="44"/>
      <c r="D40" s="44"/>
      <c r="E40" s="44"/>
      <c r="F40" s="44"/>
    </row>
  </sheetData>
  <mergeCells count="7">
    <mergeCell ref="Q8:AB8"/>
    <mergeCell ref="AC8:AC9"/>
    <mergeCell ref="B38:C38"/>
    <mergeCell ref="B5:H5"/>
    <mergeCell ref="B7:C9"/>
    <mergeCell ref="D7:P7"/>
    <mergeCell ref="D8:P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&amp;L&amp;8Fonte:
SIGEPRO-PESSOAL</oddFooter>
  </headerFooter>
  <colBreaks count="1" manualBreakCount="1">
    <brk id="1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0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50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2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60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50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56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116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117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92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102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92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97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199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105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115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105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109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224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1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57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66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57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63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129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1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48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57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49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53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110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289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2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301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300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304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605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80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20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110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97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3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104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214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57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7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4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78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60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8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74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152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186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196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186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191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387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111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121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122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126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247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>
      <selection activeCell="E15" sqref="E15"/>
    </sheetView>
  </sheetViews>
  <sheetFormatPr defaultRowHeight="12"/>
  <cols>
    <col min="1" max="1" width="1.7109375" style="65" customWidth="1"/>
    <col min="2" max="2" width="35.7109375" style="65" customWidth="1"/>
    <col min="3" max="3" width="25.7109375" style="65" customWidth="1"/>
    <col min="4" max="4" width="20.7109375" style="65" customWidth="1"/>
    <col min="5" max="5" width="60.7109375" style="65" customWidth="1"/>
    <col min="6" max="6" width="25.7109375" style="65" customWidth="1"/>
    <col min="7" max="10" width="10.7109375" style="65" customWidth="1"/>
    <col min="11" max="16384" width="9.140625" style="65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</row>
    <row r="2" spans="1:234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</row>
    <row r="3" spans="1:234" ht="30" customHeight="1">
      <c r="A3" s="49"/>
      <c r="B3" s="49" t="s">
        <v>3</v>
      </c>
      <c r="C3" s="51" t="s">
        <v>4</v>
      </c>
      <c r="D3" s="51"/>
      <c r="E3" s="49"/>
      <c r="F3" s="49"/>
      <c r="G3" s="49"/>
      <c r="H3" s="49"/>
      <c r="I3" s="49"/>
      <c r="J3" s="49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  <c r="HL3" s="48"/>
      <c r="HM3" s="48"/>
      <c r="HN3" s="48"/>
      <c r="HO3" s="48"/>
      <c r="HP3" s="48"/>
      <c r="HQ3" s="48"/>
      <c r="HR3" s="48"/>
      <c r="HS3" s="48"/>
      <c r="HT3" s="48"/>
      <c r="HU3" s="48"/>
      <c r="HV3" s="48"/>
      <c r="HW3" s="48"/>
      <c r="HX3" s="48"/>
      <c r="HY3" s="48"/>
      <c r="HZ3" s="48"/>
    </row>
    <row r="4" spans="1:234" ht="30" customHeight="1">
      <c r="A4" s="49"/>
      <c r="B4" s="49" t="s">
        <v>5</v>
      </c>
      <c r="C4" s="52" t="s">
        <v>69</v>
      </c>
      <c r="D4" s="53">
        <v>2023</v>
      </c>
      <c r="E4" s="49"/>
      <c r="F4" s="49"/>
      <c r="G4" s="49"/>
      <c r="H4" s="49"/>
      <c r="I4" s="49"/>
      <c r="J4" s="4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</row>
    <row r="5" spans="1:234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</row>
    <row r="6" spans="1:234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</row>
    <row r="7" spans="1:234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  <c r="HU7" s="48"/>
      <c r="HV7" s="48"/>
      <c r="HW7" s="48"/>
      <c r="HX7" s="48"/>
      <c r="HY7" s="48"/>
      <c r="HZ7" s="48"/>
    </row>
    <row r="8" spans="1:234" ht="24.75" customHeight="1">
      <c r="A8" s="44"/>
      <c r="B8" s="98" t="s">
        <v>74</v>
      </c>
      <c r="C8" s="98"/>
      <c r="D8" s="99"/>
      <c r="E8" s="56" t="s">
        <v>75</v>
      </c>
      <c r="F8" s="57">
        <f>SUM('TSE:TRE-AP'!F8)</f>
        <v>4</v>
      </c>
      <c r="G8" s="44"/>
      <c r="H8" s="44"/>
      <c r="I8" s="44"/>
      <c r="J8" s="44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  <c r="HB8" s="48"/>
      <c r="HC8" s="48"/>
      <c r="HD8" s="48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48"/>
    </row>
    <row r="9" spans="1:234" ht="24.75" customHeight="1">
      <c r="A9" s="44"/>
      <c r="B9" s="100"/>
      <c r="C9" s="100"/>
      <c r="D9" s="101"/>
      <c r="E9" s="56" t="s">
        <v>76</v>
      </c>
      <c r="F9" s="57">
        <f>SUM('TSE:TRE-AP'!F9)</f>
        <v>4</v>
      </c>
      <c r="G9" s="44"/>
      <c r="H9" s="44"/>
      <c r="I9" s="44"/>
      <c r="J9" s="44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  <c r="GR9" s="48"/>
      <c r="GS9" s="48"/>
      <c r="GT9" s="48"/>
      <c r="GU9" s="48"/>
      <c r="GV9" s="48"/>
      <c r="GW9" s="48"/>
      <c r="GX9" s="48"/>
      <c r="GY9" s="48"/>
      <c r="GZ9" s="48"/>
      <c r="HA9" s="48"/>
      <c r="HB9" s="48"/>
      <c r="HC9" s="48"/>
      <c r="HD9" s="48"/>
      <c r="HE9" s="48"/>
      <c r="HF9" s="48"/>
      <c r="HG9" s="48"/>
      <c r="HH9" s="48"/>
      <c r="HI9" s="48"/>
      <c r="HJ9" s="48"/>
      <c r="HK9" s="48"/>
      <c r="HL9" s="48"/>
      <c r="HM9" s="48"/>
      <c r="HN9" s="48"/>
      <c r="HO9" s="48"/>
      <c r="HP9" s="48"/>
      <c r="HQ9" s="48"/>
      <c r="HR9" s="48"/>
      <c r="HS9" s="48"/>
      <c r="HT9" s="48"/>
      <c r="HU9" s="48"/>
      <c r="HV9" s="48"/>
      <c r="HW9" s="48"/>
      <c r="HX9" s="48"/>
      <c r="HY9" s="48"/>
      <c r="HZ9" s="48"/>
    </row>
    <row r="10" spans="1:234" ht="24.75" customHeight="1">
      <c r="A10" s="44"/>
      <c r="B10" s="102" t="s">
        <v>77</v>
      </c>
      <c r="C10" s="102"/>
      <c r="D10" s="103"/>
      <c r="E10" s="58" t="s">
        <v>78</v>
      </c>
      <c r="F10" s="57">
        <f>SUM('TSE:TRE-AP'!F10)</f>
        <v>55</v>
      </c>
      <c r="G10" s="44"/>
      <c r="H10" s="44"/>
      <c r="I10" s="44"/>
      <c r="J10" s="44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  <c r="HB10" s="48"/>
      <c r="HC10" s="48"/>
      <c r="HD10" s="48"/>
      <c r="HE10" s="48"/>
      <c r="HF10" s="48"/>
      <c r="HG10" s="48"/>
      <c r="HH10" s="48"/>
      <c r="HI10" s="48"/>
      <c r="HJ10" s="48"/>
      <c r="HK10" s="48"/>
      <c r="HL10" s="48"/>
      <c r="HM10" s="48"/>
      <c r="HN10" s="48"/>
      <c r="HO10" s="48"/>
      <c r="HP10" s="48"/>
      <c r="HQ10" s="48"/>
      <c r="HR10" s="48"/>
      <c r="HS10" s="48"/>
      <c r="HT10" s="48"/>
      <c r="HU10" s="48"/>
      <c r="HV10" s="48"/>
      <c r="HW10" s="48"/>
      <c r="HX10" s="48"/>
      <c r="HY10" s="48"/>
      <c r="HZ10" s="48"/>
    </row>
    <row r="11" spans="1:234" ht="24.75" customHeight="1">
      <c r="A11" s="44"/>
      <c r="B11" s="104"/>
      <c r="C11" s="104"/>
      <c r="D11" s="105"/>
      <c r="E11" s="58" t="s">
        <v>79</v>
      </c>
      <c r="F11" s="57">
        <f>SUM('TSE:TRE-AP'!F11)</f>
        <v>53</v>
      </c>
      <c r="G11" s="44"/>
      <c r="H11" s="44"/>
      <c r="I11" s="44"/>
      <c r="J11" s="44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</row>
    <row r="12" spans="1:234" ht="24.75" customHeight="1">
      <c r="A12" s="44"/>
      <c r="B12" s="106"/>
      <c r="C12" s="106"/>
      <c r="D12" s="107"/>
      <c r="E12" s="58" t="s">
        <v>80</v>
      </c>
      <c r="F12" s="57">
        <f>SUM('TSE:TRE-AP'!F12)</f>
        <v>0</v>
      </c>
      <c r="G12" s="59"/>
      <c r="H12" s="59"/>
      <c r="I12" s="59"/>
      <c r="J12" s="59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</row>
    <row r="13" spans="1:234" ht="24.75" customHeight="1">
      <c r="A13" s="44"/>
      <c r="B13" s="102" t="s">
        <v>81</v>
      </c>
      <c r="C13" s="102"/>
      <c r="D13" s="103"/>
      <c r="E13" s="58" t="s">
        <v>78</v>
      </c>
      <c r="F13" s="57">
        <f>SUM('TSE:TRE-AP'!F13)</f>
        <v>26</v>
      </c>
      <c r="G13" s="59"/>
      <c r="H13" s="59"/>
      <c r="I13" s="59"/>
      <c r="J13" s="59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</row>
    <row r="14" spans="1:234" ht="24.75" customHeight="1">
      <c r="A14" s="44"/>
      <c r="B14" s="104"/>
      <c r="C14" s="104"/>
      <c r="D14" s="105"/>
      <c r="E14" s="58" t="s">
        <v>79</v>
      </c>
      <c r="F14" s="57">
        <f>SUM('TSE:TRE-AP'!F14)</f>
        <v>26</v>
      </c>
      <c r="G14" s="59"/>
      <c r="H14" s="59"/>
      <c r="I14" s="59"/>
      <c r="J14" s="5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</row>
    <row r="15" spans="1:234" ht="24.75" customHeight="1">
      <c r="A15" s="44"/>
      <c r="B15" s="104"/>
      <c r="C15" s="104"/>
      <c r="D15" s="105"/>
      <c r="E15" s="58" t="s">
        <v>80</v>
      </c>
      <c r="F15" s="57">
        <f>SUM('TSE:TRE-AP'!F15)</f>
        <v>0</v>
      </c>
      <c r="G15" s="59"/>
      <c r="H15" s="59"/>
      <c r="I15" s="59"/>
      <c r="J15" s="5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</row>
    <row r="16" spans="1:234" ht="24.75" customHeight="1">
      <c r="A16" s="44"/>
      <c r="B16" s="106"/>
      <c r="C16" s="106"/>
      <c r="D16" s="107"/>
      <c r="E16" s="58" t="s">
        <v>82</v>
      </c>
      <c r="F16" s="57">
        <f>SUM('TSE:TRE-AP'!F16)</f>
        <v>3</v>
      </c>
      <c r="G16" s="44"/>
      <c r="H16" s="44"/>
      <c r="I16" s="44"/>
      <c r="J16" s="44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</row>
    <row r="17" spans="1:234" ht="24.75" customHeight="1">
      <c r="A17" s="44"/>
      <c r="B17" s="108" t="s">
        <v>83</v>
      </c>
      <c r="C17" s="109"/>
      <c r="D17" s="109"/>
      <c r="E17" s="58" t="s">
        <v>82</v>
      </c>
      <c r="F17" s="57">
        <f>SUM('TSE:TRE-AP'!F17)</f>
        <v>0</v>
      </c>
      <c r="G17" s="44"/>
      <c r="H17" s="44"/>
      <c r="I17" s="44"/>
      <c r="J17" s="44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</row>
    <row r="18" spans="1:234" ht="24.75" customHeight="1">
      <c r="A18" s="44"/>
      <c r="B18" s="108" t="s">
        <v>84</v>
      </c>
      <c r="C18" s="109"/>
      <c r="D18" s="109"/>
      <c r="E18" s="58" t="s">
        <v>82</v>
      </c>
      <c r="F18" s="57">
        <f>SUM('TSE:TRE-AP'!F18)</f>
        <v>0</v>
      </c>
      <c r="G18" s="44"/>
      <c r="H18" s="44"/>
      <c r="I18" s="44"/>
      <c r="J18" s="44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</row>
    <row r="19" spans="1:234" ht="24.75" customHeight="1">
      <c r="A19" s="44"/>
      <c r="B19" s="98" t="s">
        <v>85</v>
      </c>
      <c r="C19" s="102"/>
      <c r="D19" s="103"/>
      <c r="E19" s="58" t="s">
        <v>78</v>
      </c>
      <c r="F19" s="57">
        <f>SUM('TSE:TRE-AP'!F19)</f>
        <v>54</v>
      </c>
      <c r="G19" s="44"/>
      <c r="H19" s="44"/>
      <c r="I19" s="44"/>
      <c r="J19" s="44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</row>
    <row r="20" spans="1:234" ht="24.75" customHeight="1">
      <c r="A20" s="44"/>
      <c r="B20" s="104"/>
      <c r="C20" s="104"/>
      <c r="D20" s="105"/>
      <c r="E20" s="58" t="s">
        <v>86</v>
      </c>
      <c r="F20" s="57">
        <f>SUM('TSE:TRE-AP'!F20)</f>
        <v>51</v>
      </c>
      <c r="G20" s="44"/>
      <c r="H20" s="44"/>
      <c r="I20" s="44"/>
      <c r="J20" s="44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8"/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8"/>
      <c r="HS20" s="48"/>
      <c r="HT20" s="48"/>
      <c r="HU20" s="48"/>
      <c r="HV20" s="48"/>
      <c r="HW20" s="48"/>
      <c r="HX20" s="48"/>
      <c r="HY20" s="48"/>
      <c r="HZ20" s="48"/>
    </row>
    <row r="21" spans="1:234" ht="24.75" customHeight="1">
      <c r="A21" s="44"/>
      <c r="B21" s="104"/>
      <c r="C21" s="104"/>
      <c r="D21" s="105"/>
      <c r="E21" s="58" t="s">
        <v>87</v>
      </c>
      <c r="F21" s="57">
        <f>SUM('TSE:TRE-AP'!F21)</f>
        <v>2521</v>
      </c>
      <c r="G21" s="44"/>
      <c r="H21" s="44"/>
      <c r="I21" s="44"/>
      <c r="J21" s="44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</row>
    <row r="22" spans="1:234" ht="24.75" customHeight="1">
      <c r="A22" s="44"/>
      <c r="B22" s="104"/>
      <c r="C22" s="104"/>
      <c r="D22" s="105"/>
      <c r="E22" s="58" t="s">
        <v>88</v>
      </c>
      <c r="F22" s="57">
        <f>SUM('TSE:TRE-AP'!F22)</f>
        <v>58</v>
      </c>
      <c r="G22" s="44"/>
      <c r="H22" s="44"/>
      <c r="I22" s="44"/>
      <c r="J22" s="44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</row>
    <row r="23" spans="1:234" ht="24.75" customHeight="1">
      <c r="A23" s="44"/>
      <c r="B23" s="104"/>
      <c r="C23" s="104"/>
      <c r="D23" s="105"/>
      <c r="E23" s="58" t="s">
        <v>80</v>
      </c>
      <c r="F23" s="57">
        <f>SUM('TSE:TRE-AP'!F23)</f>
        <v>0</v>
      </c>
      <c r="G23" s="44"/>
      <c r="H23" s="44"/>
      <c r="I23" s="44"/>
      <c r="J23" s="44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</row>
    <row r="24" spans="1:234" ht="24.75" customHeight="1">
      <c r="A24" s="44"/>
      <c r="B24" s="104"/>
      <c r="C24" s="104"/>
      <c r="D24" s="105"/>
      <c r="E24" s="58" t="s">
        <v>82</v>
      </c>
      <c r="F24" s="57">
        <f>SUM('TSE:TRE-AP'!F24)</f>
        <v>24</v>
      </c>
      <c r="G24" s="44"/>
      <c r="H24" s="44"/>
      <c r="I24" s="44"/>
      <c r="J24" s="44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  <c r="FV24" s="48"/>
      <c r="FW24" s="48"/>
      <c r="FX24" s="48"/>
      <c r="FY24" s="48"/>
      <c r="FZ24" s="48"/>
      <c r="GA24" s="48"/>
      <c r="GB24" s="48"/>
      <c r="GC24" s="48"/>
      <c r="GD24" s="48"/>
      <c r="GE24" s="48"/>
      <c r="GF24" s="48"/>
      <c r="GG24" s="48"/>
      <c r="GH24" s="48"/>
      <c r="GI24" s="48"/>
      <c r="GJ24" s="48"/>
      <c r="GK24" s="48"/>
      <c r="GL24" s="48"/>
      <c r="GM24" s="48"/>
      <c r="GN24" s="48"/>
      <c r="GO24" s="48"/>
      <c r="GP24" s="48"/>
      <c r="GQ24" s="48"/>
      <c r="GR24" s="48"/>
      <c r="GS24" s="48"/>
      <c r="GT24" s="48"/>
      <c r="GU24" s="48"/>
      <c r="GV24" s="48"/>
      <c r="GW24" s="48"/>
      <c r="GX24" s="48"/>
      <c r="GY24" s="48"/>
      <c r="GZ24" s="48"/>
      <c r="HA24" s="48"/>
      <c r="HB24" s="48"/>
      <c r="HC24" s="48"/>
      <c r="HD24" s="48"/>
      <c r="HE24" s="48"/>
      <c r="HF24" s="48"/>
      <c r="HG24" s="48"/>
      <c r="HH24" s="48"/>
      <c r="HI24" s="48"/>
      <c r="HJ24" s="48"/>
      <c r="HK24" s="48"/>
      <c r="HL24" s="48"/>
      <c r="HM24" s="48"/>
      <c r="HN24" s="48"/>
      <c r="HO24" s="48"/>
      <c r="HP24" s="48"/>
      <c r="HQ24" s="48"/>
      <c r="HR24" s="48"/>
      <c r="HS24" s="48"/>
      <c r="HT24" s="48"/>
      <c r="HU24" s="48"/>
      <c r="HV24" s="48"/>
      <c r="HW24" s="48"/>
      <c r="HX24" s="48"/>
      <c r="HY24" s="48"/>
      <c r="HZ24" s="48"/>
    </row>
    <row r="25" spans="1:234" ht="24.75" customHeight="1">
      <c r="A25" s="44"/>
      <c r="B25" s="106"/>
      <c r="C25" s="106"/>
      <c r="D25" s="107"/>
      <c r="E25" s="58" t="s">
        <v>89</v>
      </c>
      <c r="F25" s="57">
        <f>SUM('TSE:TRE-AP'!F25)</f>
        <v>0</v>
      </c>
      <c r="G25" s="44"/>
      <c r="H25" s="44"/>
      <c r="I25" s="44"/>
      <c r="J25" s="44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</row>
    <row r="26" spans="1:234" ht="24.75" customHeight="1">
      <c r="A26" s="44"/>
      <c r="B26" s="98" t="s">
        <v>90</v>
      </c>
      <c r="C26" s="98"/>
      <c r="D26" s="99"/>
      <c r="E26" s="58" t="s">
        <v>87</v>
      </c>
      <c r="F26" s="57">
        <f>SUM('TSE:TRE-AP'!F26)</f>
        <v>15</v>
      </c>
      <c r="G26" s="44"/>
      <c r="H26" s="44"/>
      <c r="I26" s="44"/>
      <c r="J26" s="44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</row>
    <row r="27" spans="1:234" ht="24.75" customHeight="1">
      <c r="A27" s="44"/>
      <c r="B27" s="110"/>
      <c r="C27" s="110"/>
      <c r="D27" s="111"/>
      <c r="E27" s="58" t="s">
        <v>88</v>
      </c>
      <c r="F27" s="57">
        <f>SUM('TSE:TRE-AP'!F27)</f>
        <v>11</v>
      </c>
      <c r="G27" s="44"/>
      <c r="H27" s="44"/>
      <c r="I27" s="44"/>
      <c r="J27" s="44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</row>
    <row r="28" spans="1:234" ht="24.75" customHeight="1">
      <c r="A28" s="44"/>
      <c r="B28" s="110"/>
      <c r="C28" s="110"/>
      <c r="D28" s="111"/>
      <c r="E28" s="58" t="s">
        <v>80</v>
      </c>
      <c r="F28" s="57">
        <f>SUM('TSE:TRE-AP'!F28)</f>
        <v>0</v>
      </c>
      <c r="G28" s="44"/>
      <c r="H28" s="44"/>
      <c r="I28" s="44"/>
      <c r="J28" s="44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</row>
    <row r="29" spans="1:234" ht="24.75" customHeight="1">
      <c r="A29" s="44"/>
      <c r="B29" s="110"/>
      <c r="C29" s="110"/>
      <c r="D29" s="111"/>
      <c r="E29" s="58" t="s">
        <v>82</v>
      </c>
      <c r="F29" s="57">
        <f>SUM('TSE:TRE-AP'!F29)</f>
        <v>0</v>
      </c>
      <c r="G29" s="44"/>
      <c r="H29" s="44"/>
      <c r="I29" s="44"/>
      <c r="J29" s="44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</row>
    <row r="30" spans="1:234" ht="24.75" customHeight="1">
      <c r="A30" s="44"/>
      <c r="B30" s="110"/>
      <c r="C30" s="110"/>
      <c r="D30" s="111"/>
      <c r="E30" s="58" t="s">
        <v>89</v>
      </c>
      <c r="F30" s="57">
        <f>SUM('TSE:TRE-AP'!F30)</f>
        <v>0</v>
      </c>
      <c r="G30" s="44"/>
      <c r="H30" s="44"/>
      <c r="I30" s="44"/>
      <c r="J30" s="44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  <c r="FV30" s="48"/>
      <c r="FW30" s="48"/>
      <c r="FX30" s="48"/>
      <c r="FY30" s="48"/>
      <c r="FZ30" s="48"/>
      <c r="GA30" s="48"/>
      <c r="GB30" s="48"/>
      <c r="GC30" s="48"/>
      <c r="GD30" s="48"/>
      <c r="GE30" s="48"/>
      <c r="GF30" s="48"/>
      <c r="GG30" s="48"/>
      <c r="GH30" s="48"/>
      <c r="GI30" s="48"/>
      <c r="GJ30" s="48"/>
      <c r="GK30" s="48"/>
      <c r="GL30" s="48"/>
      <c r="GM30" s="48"/>
      <c r="GN30" s="48"/>
      <c r="GO30" s="48"/>
      <c r="GP30" s="48"/>
      <c r="GQ30" s="48"/>
      <c r="GR30" s="48"/>
      <c r="GS30" s="48"/>
      <c r="GT30" s="48"/>
      <c r="GU30" s="48"/>
      <c r="GV30" s="48"/>
      <c r="GW30" s="48"/>
      <c r="GX30" s="48"/>
      <c r="GY30" s="48"/>
      <c r="GZ30" s="48"/>
      <c r="HA30" s="48"/>
      <c r="HB30" s="48"/>
      <c r="HC30" s="48"/>
      <c r="HD30" s="48"/>
      <c r="HE30" s="48"/>
      <c r="HF30" s="48"/>
      <c r="HG30" s="48"/>
      <c r="HH30" s="48"/>
      <c r="HI30" s="48"/>
      <c r="HJ30" s="48"/>
      <c r="HK30" s="48"/>
      <c r="HL30" s="48"/>
      <c r="HM30" s="48"/>
      <c r="HN30" s="48"/>
      <c r="HO30" s="48"/>
      <c r="HP30" s="48"/>
      <c r="HQ30" s="48"/>
      <c r="HR30" s="48"/>
      <c r="HS30" s="48"/>
      <c r="HT30" s="48"/>
      <c r="HU30" s="48"/>
      <c r="HV30" s="48"/>
      <c r="HW30" s="48"/>
      <c r="HX30" s="48"/>
      <c r="HY30" s="48"/>
      <c r="HZ30" s="48"/>
    </row>
    <row r="31" spans="1:234" ht="24.75" customHeight="1">
      <c r="A31" s="44"/>
      <c r="B31" s="112" t="s">
        <v>91</v>
      </c>
      <c r="C31" s="113"/>
      <c r="D31" s="113"/>
      <c r="E31" s="114"/>
      <c r="F31" s="60">
        <f>SUM(F8:F30)</f>
        <v>2905</v>
      </c>
      <c r="G31" s="44"/>
      <c r="H31" s="44"/>
      <c r="I31" s="44"/>
      <c r="J31" s="44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</row>
    <row r="32" spans="1:234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</row>
    <row r="33" spans="1:234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</row>
    <row r="34" spans="1:234" ht="24.75" customHeight="1">
      <c r="A34" s="44"/>
      <c r="B34" s="95" t="s">
        <v>71</v>
      </c>
      <c r="C34" s="96"/>
      <c r="D34" s="96"/>
      <c r="E34" s="54" t="s">
        <v>72</v>
      </c>
      <c r="F34" s="55" t="s">
        <v>93</v>
      </c>
      <c r="G34" s="44"/>
      <c r="H34" s="44"/>
      <c r="I34" s="44"/>
      <c r="J34" s="44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  <c r="GC34" s="48"/>
      <c r="GD34" s="48"/>
      <c r="GE34" s="48"/>
      <c r="GF34" s="48"/>
      <c r="GG34" s="48"/>
      <c r="GH34" s="48"/>
      <c r="GI34" s="48"/>
      <c r="GJ34" s="48"/>
      <c r="GK34" s="48"/>
      <c r="GL34" s="48"/>
      <c r="GM34" s="48"/>
      <c r="GN34" s="48"/>
      <c r="GO34" s="48"/>
      <c r="GP34" s="48"/>
      <c r="GQ34" s="48"/>
      <c r="GR34" s="48"/>
      <c r="GS34" s="48"/>
      <c r="GT34" s="48"/>
      <c r="GU34" s="48"/>
      <c r="GV34" s="48"/>
      <c r="GW34" s="48"/>
      <c r="GX34" s="48"/>
      <c r="GY34" s="48"/>
      <c r="GZ34" s="48"/>
      <c r="HA34" s="48"/>
      <c r="HB34" s="48"/>
      <c r="HC34" s="48"/>
      <c r="HD34" s="48"/>
      <c r="HE34" s="48"/>
      <c r="HF34" s="48"/>
      <c r="HG34" s="48"/>
      <c r="HH34" s="48"/>
      <c r="HI34" s="48"/>
      <c r="HJ34" s="48"/>
      <c r="HK34" s="48"/>
      <c r="HL34" s="48"/>
      <c r="HM34" s="48"/>
      <c r="HN34" s="48"/>
      <c r="HO34" s="48"/>
      <c r="HP34" s="48"/>
      <c r="HQ34" s="48"/>
      <c r="HR34" s="48"/>
      <c r="HS34" s="48"/>
      <c r="HT34" s="48"/>
      <c r="HU34" s="48"/>
      <c r="HV34" s="48"/>
      <c r="HW34" s="48"/>
      <c r="HX34" s="48"/>
      <c r="HY34" s="48"/>
      <c r="HZ34" s="48"/>
    </row>
    <row r="35" spans="1:234" ht="24.75" customHeight="1">
      <c r="A35" s="44"/>
      <c r="B35" s="98" t="s">
        <v>94</v>
      </c>
      <c r="C35" s="102"/>
      <c r="D35" s="103"/>
      <c r="E35" s="56" t="s">
        <v>75</v>
      </c>
      <c r="F35" s="57">
        <f>SUM('TSE:TRE-AP'!F35)</f>
        <v>2</v>
      </c>
      <c r="G35" s="44"/>
      <c r="H35" s="44"/>
      <c r="I35" s="44"/>
      <c r="J35" s="44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  <c r="HO35" s="48"/>
      <c r="HP35" s="48"/>
      <c r="HQ35" s="48"/>
      <c r="HR35" s="48"/>
      <c r="HS35" s="48"/>
      <c r="HT35" s="48"/>
      <c r="HU35" s="48"/>
      <c r="HV35" s="48"/>
      <c r="HW35" s="48"/>
      <c r="HX35" s="48"/>
      <c r="HY35" s="48"/>
      <c r="HZ35" s="48"/>
    </row>
    <row r="36" spans="1:234" ht="24.75" customHeight="1">
      <c r="A36" s="44"/>
      <c r="B36" s="104"/>
      <c r="C36" s="104"/>
      <c r="D36" s="105"/>
      <c r="E36" s="56" t="s">
        <v>76</v>
      </c>
      <c r="F36" s="57">
        <f>SUM('TSE:TRE-AP'!F36)</f>
        <v>2</v>
      </c>
      <c r="G36" s="44"/>
      <c r="H36" s="44"/>
      <c r="I36" s="44"/>
      <c r="J36" s="44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  <c r="HO36" s="48"/>
      <c r="HP36" s="48"/>
      <c r="HQ36" s="48"/>
      <c r="HR36" s="48"/>
      <c r="HS36" s="48"/>
      <c r="HT36" s="48"/>
      <c r="HU36" s="48"/>
      <c r="HV36" s="48"/>
      <c r="HW36" s="48"/>
      <c r="HX36" s="48"/>
      <c r="HY36" s="48"/>
      <c r="HZ36" s="48"/>
    </row>
    <row r="37" spans="1:234" ht="24.75" customHeight="1">
      <c r="A37" s="44"/>
      <c r="B37" s="104"/>
      <c r="C37" s="104"/>
      <c r="D37" s="105"/>
      <c r="E37" s="58" t="s">
        <v>78</v>
      </c>
      <c r="F37" s="57">
        <f>SUM('TSE:TRE-AP'!F37)</f>
        <v>42</v>
      </c>
      <c r="G37" s="44"/>
      <c r="H37" s="44"/>
      <c r="I37" s="44"/>
      <c r="J37" s="44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  <c r="FP37" s="48"/>
      <c r="FQ37" s="48"/>
      <c r="FR37" s="48"/>
      <c r="FS37" s="48"/>
      <c r="FT37" s="48"/>
      <c r="FU37" s="48"/>
      <c r="FV37" s="48"/>
      <c r="FW37" s="48"/>
      <c r="FX37" s="48"/>
      <c r="FY37" s="48"/>
      <c r="FZ37" s="48"/>
      <c r="GA37" s="48"/>
      <c r="GB37" s="48"/>
      <c r="GC37" s="48"/>
      <c r="GD37" s="48"/>
      <c r="GE37" s="48"/>
      <c r="GF37" s="48"/>
      <c r="GG37" s="48"/>
      <c r="GH37" s="48"/>
      <c r="GI37" s="48"/>
      <c r="GJ37" s="48"/>
      <c r="GK37" s="48"/>
      <c r="GL37" s="48"/>
      <c r="GM37" s="48"/>
      <c r="GN37" s="48"/>
      <c r="GO37" s="48"/>
      <c r="GP37" s="48"/>
      <c r="GQ37" s="48"/>
      <c r="GR37" s="48"/>
      <c r="GS37" s="48"/>
      <c r="GT37" s="48"/>
      <c r="GU37" s="48"/>
      <c r="GV37" s="48"/>
      <c r="GW37" s="48"/>
      <c r="GX37" s="48"/>
      <c r="GY37" s="48"/>
      <c r="GZ37" s="48"/>
      <c r="HA37" s="48"/>
      <c r="HB37" s="48"/>
      <c r="HC37" s="48"/>
      <c r="HD37" s="48"/>
      <c r="HE37" s="48"/>
      <c r="HF37" s="48"/>
      <c r="HG37" s="48"/>
      <c r="HH37" s="48"/>
      <c r="HI37" s="48"/>
      <c r="HJ37" s="48"/>
      <c r="HK37" s="48"/>
      <c r="HL37" s="48"/>
      <c r="HM37" s="48"/>
      <c r="HN37" s="48"/>
      <c r="HO37" s="48"/>
      <c r="HP37" s="48"/>
      <c r="HQ37" s="48"/>
      <c r="HR37" s="48"/>
      <c r="HS37" s="48"/>
      <c r="HT37" s="48"/>
      <c r="HU37" s="48"/>
      <c r="HV37" s="48"/>
      <c r="HW37" s="48"/>
      <c r="HX37" s="48"/>
      <c r="HY37" s="48"/>
      <c r="HZ37" s="48"/>
    </row>
    <row r="38" spans="1:234" ht="24.75" customHeight="1">
      <c r="A38" s="44"/>
      <c r="B38" s="104"/>
      <c r="C38" s="104"/>
      <c r="D38" s="105"/>
      <c r="E38" s="58" t="s">
        <v>79</v>
      </c>
      <c r="F38" s="57">
        <f>SUM('TSE:TRE-AP'!F38)</f>
        <v>34</v>
      </c>
      <c r="G38" s="44"/>
      <c r="H38" s="44"/>
      <c r="I38" s="44"/>
      <c r="J38" s="44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</row>
    <row r="39" spans="1:234" ht="24.75" customHeight="1">
      <c r="A39" s="44"/>
      <c r="B39" s="106"/>
      <c r="C39" s="106"/>
      <c r="D39" s="107"/>
      <c r="E39" s="58" t="s">
        <v>80</v>
      </c>
      <c r="F39" s="57">
        <f>SUM('TSE:TRE-AP'!F39)</f>
        <v>0</v>
      </c>
      <c r="G39" s="44"/>
      <c r="H39" s="44"/>
      <c r="I39" s="44"/>
      <c r="J39" s="44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  <c r="FV39" s="48"/>
      <c r="FW39" s="48"/>
      <c r="FX39" s="48"/>
      <c r="FY39" s="48"/>
      <c r="FZ39" s="48"/>
      <c r="GA39" s="48"/>
      <c r="GB39" s="48"/>
      <c r="GC39" s="48"/>
      <c r="GD39" s="48"/>
      <c r="GE39" s="48"/>
      <c r="GF39" s="48"/>
      <c r="GG39" s="48"/>
      <c r="GH39" s="48"/>
      <c r="GI39" s="48"/>
      <c r="GJ39" s="48"/>
      <c r="GK39" s="48"/>
      <c r="GL39" s="48"/>
      <c r="GM39" s="48"/>
      <c r="GN39" s="48"/>
      <c r="GO39" s="48"/>
      <c r="GP39" s="48"/>
      <c r="GQ39" s="48"/>
      <c r="GR39" s="48"/>
      <c r="GS39" s="48"/>
      <c r="GT39" s="48"/>
      <c r="GU39" s="48"/>
      <c r="GV39" s="48"/>
      <c r="GW39" s="48"/>
      <c r="GX39" s="48"/>
      <c r="GY39" s="48"/>
      <c r="GZ39" s="48"/>
      <c r="HA39" s="48"/>
      <c r="HB39" s="48"/>
      <c r="HC39" s="48"/>
      <c r="HD39" s="48"/>
      <c r="HE39" s="48"/>
      <c r="HF39" s="48"/>
      <c r="HG39" s="48"/>
      <c r="HH39" s="48"/>
      <c r="HI39" s="48"/>
      <c r="HJ39" s="48"/>
      <c r="HK39" s="48"/>
      <c r="HL39" s="48"/>
      <c r="HM39" s="48"/>
      <c r="HN39" s="48"/>
      <c r="HO39" s="48"/>
      <c r="HP39" s="48"/>
      <c r="HQ39" s="48"/>
      <c r="HR39" s="48"/>
      <c r="HS39" s="48"/>
      <c r="HT39" s="48"/>
      <c r="HU39" s="48"/>
      <c r="HV39" s="48"/>
      <c r="HW39" s="48"/>
      <c r="HX39" s="48"/>
      <c r="HY39" s="48"/>
      <c r="HZ39" s="48"/>
    </row>
    <row r="40" spans="1:234" ht="24.75" customHeight="1">
      <c r="A40" s="44"/>
      <c r="B40" s="98" t="s">
        <v>95</v>
      </c>
      <c r="C40" s="102"/>
      <c r="D40" s="103"/>
      <c r="E40" s="58" t="s">
        <v>96</v>
      </c>
      <c r="F40" s="57">
        <f>SUM('TSE:TRE-AP'!F40)</f>
        <v>1</v>
      </c>
      <c r="G40" s="44"/>
      <c r="H40" s="44"/>
      <c r="I40" s="44"/>
      <c r="J40" s="44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  <c r="FV40" s="48"/>
      <c r="FW40" s="48"/>
      <c r="FX40" s="48"/>
      <c r="FY40" s="48"/>
      <c r="FZ40" s="48"/>
      <c r="GA40" s="48"/>
      <c r="GB40" s="48"/>
      <c r="GC40" s="48"/>
      <c r="GD40" s="48"/>
      <c r="GE40" s="48"/>
      <c r="GF40" s="48"/>
      <c r="GG40" s="48"/>
      <c r="GH40" s="48"/>
      <c r="GI40" s="48"/>
      <c r="GJ40" s="48"/>
      <c r="GK40" s="48"/>
      <c r="GL40" s="48"/>
      <c r="GM40" s="48"/>
      <c r="GN40" s="48"/>
      <c r="GO40" s="48"/>
      <c r="GP40" s="48"/>
      <c r="GQ40" s="48"/>
      <c r="GR40" s="48"/>
      <c r="GS40" s="48"/>
      <c r="GT40" s="48"/>
      <c r="GU40" s="48"/>
      <c r="GV40" s="48"/>
      <c r="GW40" s="48"/>
      <c r="GX40" s="48"/>
      <c r="GY40" s="48"/>
      <c r="GZ40" s="48"/>
      <c r="HA40" s="48"/>
      <c r="HB40" s="48"/>
      <c r="HC40" s="48"/>
      <c r="HD40" s="48"/>
      <c r="HE40" s="48"/>
      <c r="HF40" s="48"/>
      <c r="HG40" s="48"/>
      <c r="HH40" s="48"/>
      <c r="HI40" s="48"/>
      <c r="HJ40" s="48"/>
      <c r="HK40" s="48"/>
      <c r="HL40" s="48"/>
      <c r="HM40" s="48"/>
      <c r="HN40" s="48"/>
      <c r="HO40" s="48"/>
      <c r="HP40" s="48"/>
      <c r="HQ40" s="48"/>
      <c r="HR40" s="48"/>
      <c r="HS40" s="48"/>
      <c r="HT40" s="48"/>
      <c r="HU40" s="48"/>
      <c r="HV40" s="48"/>
      <c r="HW40" s="48"/>
      <c r="HX40" s="48"/>
      <c r="HY40" s="48"/>
      <c r="HZ40" s="48"/>
    </row>
    <row r="41" spans="1:234" ht="24.75" customHeight="1">
      <c r="A41" s="44"/>
      <c r="B41" s="110"/>
      <c r="C41" s="104"/>
      <c r="D41" s="105"/>
      <c r="E41" s="58" t="s">
        <v>97</v>
      </c>
      <c r="F41" s="57">
        <f>SUM('TSE:TRE-AP'!F41)</f>
        <v>1</v>
      </c>
      <c r="G41" s="44"/>
      <c r="H41" s="44"/>
      <c r="I41" s="44"/>
      <c r="J41" s="44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  <c r="FP41" s="48"/>
      <c r="FQ41" s="48"/>
      <c r="FR41" s="48"/>
      <c r="FS41" s="48"/>
      <c r="FT41" s="48"/>
      <c r="FU41" s="48"/>
      <c r="FV41" s="48"/>
      <c r="FW41" s="48"/>
      <c r="FX41" s="48"/>
      <c r="FY41" s="48"/>
      <c r="FZ41" s="48"/>
      <c r="GA41" s="48"/>
      <c r="GB41" s="48"/>
      <c r="GC41" s="48"/>
      <c r="GD41" s="48"/>
      <c r="GE41" s="48"/>
      <c r="GF41" s="48"/>
      <c r="GG41" s="48"/>
      <c r="GH41" s="48"/>
      <c r="GI41" s="48"/>
      <c r="GJ41" s="48"/>
      <c r="GK41" s="48"/>
      <c r="GL41" s="48"/>
      <c r="GM41" s="48"/>
      <c r="GN41" s="48"/>
      <c r="GO41" s="48"/>
      <c r="GP41" s="48"/>
      <c r="GQ41" s="48"/>
      <c r="GR41" s="48"/>
      <c r="GS41" s="48"/>
      <c r="GT41" s="48"/>
      <c r="GU41" s="48"/>
      <c r="GV41" s="48"/>
      <c r="GW41" s="48"/>
      <c r="GX41" s="48"/>
      <c r="GY41" s="48"/>
      <c r="GZ41" s="48"/>
      <c r="HA41" s="48"/>
      <c r="HB41" s="48"/>
      <c r="HC41" s="48"/>
      <c r="HD41" s="48"/>
      <c r="HE41" s="48"/>
      <c r="HF41" s="48"/>
      <c r="HG41" s="48"/>
      <c r="HH41" s="48"/>
      <c r="HI41" s="48"/>
      <c r="HJ41" s="48"/>
      <c r="HK41" s="48"/>
      <c r="HL41" s="48"/>
      <c r="HM41" s="48"/>
      <c r="HN41" s="48"/>
      <c r="HO41" s="48"/>
      <c r="HP41" s="48"/>
      <c r="HQ41" s="48"/>
      <c r="HR41" s="48"/>
      <c r="HS41" s="48"/>
      <c r="HT41" s="48"/>
      <c r="HU41" s="48"/>
      <c r="HV41" s="48"/>
      <c r="HW41" s="48"/>
      <c r="HX41" s="48"/>
      <c r="HY41" s="48"/>
      <c r="HZ41" s="48"/>
    </row>
    <row r="42" spans="1:234" ht="24.75" customHeight="1">
      <c r="A42" s="44"/>
      <c r="B42" s="106"/>
      <c r="C42" s="106"/>
      <c r="D42" s="107"/>
      <c r="E42" s="58" t="s">
        <v>98</v>
      </c>
      <c r="F42" s="57">
        <f>SUM('TSE:TRE-AP'!F42)</f>
        <v>0</v>
      </c>
      <c r="G42" s="44"/>
      <c r="H42" s="44"/>
      <c r="I42" s="44"/>
      <c r="J42" s="44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  <c r="FP42" s="48"/>
      <c r="FQ42" s="48"/>
      <c r="FR42" s="48"/>
      <c r="FS42" s="48"/>
      <c r="FT42" s="48"/>
      <c r="FU42" s="48"/>
      <c r="FV42" s="48"/>
      <c r="FW42" s="48"/>
      <c r="FX42" s="48"/>
      <c r="FY42" s="48"/>
      <c r="FZ42" s="48"/>
      <c r="GA42" s="48"/>
      <c r="GB42" s="48"/>
      <c r="GC42" s="48"/>
      <c r="GD42" s="48"/>
      <c r="GE42" s="48"/>
      <c r="GF42" s="48"/>
      <c r="GG42" s="48"/>
      <c r="GH42" s="48"/>
      <c r="GI42" s="48"/>
      <c r="GJ42" s="48"/>
      <c r="GK42" s="48"/>
      <c r="GL42" s="48"/>
      <c r="GM42" s="48"/>
      <c r="GN42" s="48"/>
      <c r="GO42" s="48"/>
      <c r="GP42" s="48"/>
      <c r="GQ42" s="48"/>
      <c r="GR42" s="48"/>
      <c r="GS42" s="48"/>
      <c r="GT42" s="48"/>
      <c r="GU42" s="48"/>
      <c r="GV42" s="48"/>
      <c r="GW42" s="48"/>
      <c r="GX42" s="48"/>
      <c r="GY42" s="48"/>
      <c r="GZ42" s="48"/>
      <c r="HA42" s="48"/>
      <c r="HB42" s="48"/>
      <c r="HC42" s="48"/>
      <c r="HD42" s="48"/>
      <c r="HE42" s="48"/>
      <c r="HF42" s="48"/>
      <c r="HG42" s="48"/>
      <c r="HH42" s="48"/>
      <c r="HI42" s="48"/>
      <c r="HJ42" s="48"/>
      <c r="HK42" s="48"/>
      <c r="HL42" s="48"/>
      <c r="HM42" s="48"/>
      <c r="HN42" s="48"/>
      <c r="HO42" s="48"/>
      <c r="HP42" s="48"/>
      <c r="HQ42" s="48"/>
      <c r="HR42" s="48"/>
      <c r="HS42" s="48"/>
      <c r="HT42" s="48"/>
      <c r="HU42" s="48"/>
      <c r="HV42" s="48"/>
      <c r="HW42" s="48"/>
      <c r="HX42" s="48"/>
      <c r="HY42" s="48"/>
      <c r="HZ42" s="48"/>
    </row>
    <row r="43" spans="1:234" ht="24.75" customHeight="1">
      <c r="A43" s="44"/>
      <c r="B43" s="98" t="s">
        <v>99</v>
      </c>
      <c r="C43" s="102"/>
      <c r="D43" s="103"/>
      <c r="E43" s="58" t="s">
        <v>100</v>
      </c>
      <c r="F43" s="57">
        <f>SUM('TSE:TRE-AP'!F43)</f>
        <v>27</v>
      </c>
      <c r="G43" s="44"/>
      <c r="H43" s="44"/>
      <c r="I43" s="44"/>
      <c r="J43" s="44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  <c r="FV43" s="48"/>
      <c r="FW43" s="48"/>
      <c r="FX43" s="48"/>
      <c r="FY43" s="48"/>
      <c r="FZ43" s="48"/>
      <c r="GA43" s="48"/>
      <c r="GB43" s="48"/>
      <c r="GC43" s="48"/>
      <c r="GD43" s="48"/>
      <c r="GE43" s="48"/>
      <c r="GF43" s="48"/>
      <c r="GG43" s="48"/>
      <c r="GH43" s="48"/>
      <c r="GI43" s="48"/>
      <c r="GJ43" s="48"/>
      <c r="GK43" s="48"/>
      <c r="GL43" s="48"/>
      <c r="GM43" s="48"/>
      <c r="GN43" s="48"/>
      <c r="GO43" s="48"/>
      <c r="GP43" s="48"/>
      <c r="GQ43" s="48"/>
      <c r="GR43" s="48"/>
      <c r="GS43" s="48"/>
      <c r="GT43" s="48"/>
      <c r="GU43" s="48"/>
      <c r="GV43" s="48"/>
      <c r="GW43" s="48"/>
      <c r="GX43" s="48"/>
      <c r="GY43" s="48"/>
      <c r="GZ43" s="48"/>
      <c r="HA43" s="48"/>
      <c r="HB43" s="48"/>
      <c r="HC43" s="48"/>
      <c r="HD43" s="48"/>
      <c r="HE43" s="48"/>
      <c r="HF43" s="48"/>
      <c r="HG43" s="48"/>
      <c r="HH43" s="48"/>
      <c r="HI43" s="48"/>
      <c r="HJ43" s="48"/>
      <c r="HK43" s="48"/>
      <c r="HL43" s="48"/>
      <c r="HM43" s="48"/>
      <c r="HN43" s="48"/>
      <c r="HO43" s="48"/>
      <c r="HP43" s="48"/>
      <c r="HQ43" s="48"/>
      <c r="HR43" s="48"/>
      <c r="HS43" s="48"/>
      <c r="HT43" s="48"/>
      <c r="HU43" s="48"/>
      <c r="HV43" s="48"/>
      <c r="HW43" s="48"/>
      <c r="HX43" s="48"/>
      <c r="HY43" s="48"/>
      <c r="HZ43" s="48"/>
    </row>
    <row r="44" spans="1:234" ht="24.75" customHeight="1">
      <c r="A44" s="44"/>
      <c r="B44" s="110"/>
      <c r="C44" s="104"/>
      <c r="D44" s="105"/>
      <c r="E44" s="58" t="s">
        <v>101</v>
      </c>
      <c r="F44" s="57">
        <f>SUM('TSE:TRE-AP'!F44)</f>
        <v>28</v>
      </c>
      <c r="G44" s="44"/>
      <c r="H44" s="44"/>
      <c r="I44" s="44"/>
      <c r="J44" s="44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  <c r="FP44" s="48"/>
      <c r="FQ44" s="48"/>
      <c r="FR44" s="48"/>
      <c r="FS44" s="48"/>
      <c r="FT44" s="48"/>
      <c r="FU44" s="48"/>
      <c r="FV44" s="48"/>
      <c r="FW44" s="48"/>
      <c r="FX44" s="48"/>
      <c r="FY44" s="48"/>
      <c r="FZ44" s="48"/>
      <c r="GA44" s="48"/>
      <c r="GB44" s="48"/>
      <c r="GC44" s="48"/>
      <c r="GD44" s="48"/>
      <c r="GE44" s="48"/>
      <c r="GF44" s="48"/>
      <c r="GG44" s="48"/>
      <c r="GH44" s="48"/>
      <c r="GI44" s="48"/>
      <c r="GJ44" s="48"/>
      <c r="GK44" s="48"/>
      <c r="GL44" s="48"/>
      <c r="GM44" s="48"/>
      <c r="GN44" s="48"/>
      <c r="GO44" s="48"/>
      <c r="GP44" s="48"/>
      <c r="GQ44" s="48"/>
      <c r="GR44" s="48"/>
      <c r="GS44" s="48"/>
      <c r="GT44" s="48"/>
      <c r="GU44" s="48"/>
      <c r="GV44" s="48"/>
      <c r="GW44" s="48"/>
      <c r="GX44" s="48"/>
      <c r="GY44" s="48"/>
      <c r="GZ44" s="48"/>
      <c r="HA44" s="48"/>
      <c r="HB44" s="48"/>
      <c r="HC44" s="48"/>
      <c r="HD44" s="48"/>
      <c r="HE44" s="48"/>
      <c r="HF44" s="48"/>
      <c r="HG44" s="48"/>
      <c r="HH44" s="48"/>
      <c r="HI44" s="48"/>
      <c r="HJ44" s="48"/>
      <c r="HK44" s="48"/>
      <c r="HL44" s="48"/>
      <c r="HM44" s="48"/>
      <c r="HN44" s="48"/>
      <c r="HO44" s="48"/>
      <c r="HP44" s="48"/>
      <c r="HQ44" s="48"/>
      <c r="HR44" s="48"/>
      <c r="HS44" s="48"/>
      <c r="HT44" s="48"/>
      <c r="HU44" s="48"/>
      <c r="HV44" s="48"/>
      <c r="HW44" s="48"/>
      <c r="HX44" s="48"/>
      <c r="HY44" s="48"/>
      <c r="HZ44" s="48"/>
    </row>
    <row r="45" spans="1:234" ht="24.75" customHeight="1">
      <c r="A45" s="44"/>
      <c r="B45" s="106"/>
      <c r="C45" s="106"/>
      <c r="D45" s="107"/>
      <c r="E45" s="58" t="s">
        <v>102</v>
      </c>
      <c r="F45" s="57">
        <f>SUM('TSE:TRE-AP'!F45)</f>
        <v>4</v>
      </c>
      <c r="G45" s="44"/>
      <c r="H45" s="44"/>
      <c r="I45" s="44"/>
      <c r="J45" s="44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48"/>
      <c r="GA45" s="48"/>
      <c r="GB45" s="48"/>
      <c r="GC45" s="48"/>
      <c r="GD45" s="48"/>
      <c r="GE45" s="48"/>
      <c r="GF45" s="48"/>
      <c r="GG45" s="48"/>
      <c r="GH45" s="48"/>
      <c r="GI45" s="48"/>
      <c r="GJ45" s="48"/>
      <c r="GK45" s="48"/>
      <c r="GL45" s="48"/>
      <c r="GM45" s="48"/>
      <c r="GN45" s="48"/>
      <c r="GO45" s="48"/>
      <c r="GP45" s="48"/>
      <c r="GQ45" s="48"/>
      <c r="GR45" s="48"/>
      <c r="GS45" s="48"/>
      <c r="GT45" s="48"/>
      <c r="GU45" s="48"/>
      <c r="GV45" s="48"/>
      <c r="GW45" s="48"/>
      <c r="GX45" s="48"/>
      <c r="GY45" s="48"/>
      <c r="GZ45" s="48"/>
      <c r="HA45" s="48"/>
      <c r="HB45" s="48"/>
      <c r="HC45" s="48"/>
      <c r="HD45" s="48"/>
      <c r="HE45" s="48"/>
      <c r="HF45" s="48"/>
      <c r="HG45" s="48"/>
      <c r="HH45" s="48"/>
      <c r="HI45" s="48"/>
      <c r="HJ45" s="48"/>
      <c r="HK45" s="48"/>
      <c r="HL45" s="48"/>
      <c r="HM45" s="48"/>
      <c r="HN45" s="48"/>
      <c r="HO45" s="48"/>
      <c r="HP45" s="48"/>
      <c r="HQ45" s="48"/>
      <c r="HR45" s="48"/>
      <c r="HS45" s="48"/>
      <c r="HT45" s="48"/>
      <c r="HU45" s="48"/>
      <c r="HV45" s="48"/>
      <c r="HW45" s="48"/>
      <c r="HX45" s="48"/>
      <c r="HY45" s="48"/>
      <c r="HZ45" s="48"/>
    </row>
    <row r="46" spans="1:234" ht="24.75" customHeight="1">
      <c r="A46" s="44"/>
      <c r="B46" s="98" t="s">
        <v>103</v>
      </c>
      <c r="C46" s="102"/>
      <c r="D46" s="103"/>
      <c r="E46" s="58" t="s">
        <v>104</v>
      </c>
      <c r="F46" s="57">
        <f>SUM('TSE:TRE-AP'!F46)</f>
        <v>2606</v>
      </c>
      <c r="G46" s="44"/>
      <c r="H46" s="44"/>
      <c r="I46" s="44"/>
      <c r="J46" s="44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  <c r="FV46" s="48"/>
      <c r="FW46" s="48"/>
      <c r="FX46" s="48"/>
      <c r="FY46" s="48"/>
      <c r="FZ46" s="48"/>
      <c r="GA46" s="48"/>
      <c r="GB46" s="48"/>
      <c r="GC46" s="48"/>
      <c r="GD46" s="48"/>
      <c r="GE46" s="48"/>
      <c r="GF46" s="48"/>
      <c r="GG46" s="48"/>
      <c r="GH46" s="48"/>
      <c r="GI46" s="48"/>
      <c r="GJ46" s="48"/>
      <c r="GK46" s="48"/>
      <c r="GL46" s="48"/>
      <c r="GM46" s="48"/>
      <c r="GN46" s="48"/>
      <c r="GO46" s="48"/>
      <c r="GP46" s="48"/>
      <c r="GQ46" s="48"/>
      <c r="GR46" s="48"/>
      <c r="GS46" s="48"/>
      <c r="GT46" s="48"/>
      <c r="GU46" s="48"/>
      <c r="GV46" s="48"/>
      <c r="GW46" s="48"/>
      <c r="GX46" s="48"/>
      <c r="GY46" s="48"/>
      <c r="GZ46" s="48"/>
      <c r="HA46" s="48"/>
      <c r="HB46" s="48"/>
      <c r="HC46" s="48"/>
      <c r="HD46" s="48"/>
      <c r="HE46" s="48"/>
      <c r="HF46" s="48"/>
      <c r="HG46" s="48"/>
      <c r="HH46" s="48"/>
      <c r="HI46" s="48"/>
      <c r="HJ46" s="48"/>
      <c r="HK46" s="48"/>
      <c r="HL46" s="48"/>
      <c r="HM46" s="48"/>
      <c r="HN46" s="48"/>
      <c r="HO46" s="48"/>
      <c r="HP46" s="48"/>
      <c r="HQ46" s="48"/>
      <c r="HR46" s="48"/>
      <c r="HS46" s="48"/>
      <c r="HT46" s="48"/>
      <c r="HU46" s="48"/>
      <c r="HV46" s="48"/>
      <c r="HW46" s="48"/>
      <c r="HX46" s="48"/>
      <c r="HY46" s="48"/>
      <c r="HZ46" s="48"/>
    </row>
    <row r="47" spans="1:234" ht="24.75" customHeight="1">
      <c r="A47" s="44"/>
      <c r="B47" s="106"/>
      <c r="C47" s="106"/>
      <c r="D47" s="107"/>
      <c r="E47" s="58" t="s">
        <v>105</v>
      </c>
      <c r="F47" s="57">
        <f>SUM('TSE:TRE-AP'!F47)</f>
        <v>24</v>
      </c>
      <c r="G47" s="44"/>
      <c r="H47" s="44"/>
      <c r="I47" s="44"/>
      <c r="J47" s="44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  <c r="HF47" s="48"/>
      <c r="HG47" s="48"/>
      <c r="HH47" s="48"/>
      <c r="HI47" s="48"/>
      <c r="HJ47" s="48"/>
      <c r="HK47" s="48"/>
      <c r="HL47" s="48"/>
      <c r="HM47" s="48"/>
      <c r="HN47" s="48"/>
      <c r="HO47" s="48"/>
      <c r="HP47" s="48"/>
      <c r="HQ47" s="48"/>
      <c r="HR47" s="48"/>
      <c r="HS47" s="48"/>
      <c r="HT47" s="48"/>
      <c r="HU47" s="48"/>
      <c r="HV47" s="48"/>
      <c r="HW47" s="48"/>
      <c r="HX47" s="48"/>
      <c r="HY47" s="48"/>
      <c r="HZ47" s="48"/>
    </row>
    <row r="48" spans="1:234" ht="24.75" customHeight="1">
      <c r="A48" s="44"/>
      <c r="B48" s="117" t="s">
        <v>106</v>
      </c>
      <c r="C48" s="118"/>
      <c r="D48" s="118"/>
      <c r="E48" s="118"/>
      <c r="F48" s="63">
        <f>SUM(F35:F47)</f>
        <v>2771</v>
      </c>
      <c r="G48" s="44"/>
      <c r="H48" s="44"/>
      <c r="I48" s="44"/>
      <c r="J48" s="44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</row>
    <row r="49" spans="1:234" ht="24.75" customHeight="1">
      <c r="A49" s="44"/>
      <c r="B49" s="119" t="s">
        <v>107</v>
      </c>
      <c r="C49" s="120"/>
      <c r="D49" s="120"/>
      <c r="E49" s="120"/>
      <c r="F49" s="64">
        <f>F48+F31</f>
        <v>5676</v>
      </c>
      <c r="G49" s="44"/>
      <c r="H49" s="44"/>
      <c r="I49" s="44"/>
      <c r="J49" s="44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</row>
    <row r="50" spans="1:234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</row>
    <row r="51" spans="1:234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</row>
    <row r="52" spans="1:234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</row>
    <row r="53" spans="1:234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</row>
    <row r="54" spans="1:234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</row>
    <row r="55" spans="1:234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70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2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4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86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74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80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166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</row>
    <row r="2" spans="1:10" ht="30" customHeight="1">
      <c r="A2" s="68"/>
      <c r="B2" s="68" t="s">
        <v>1</v>
      </c>
      <c r="C2" s="69" t="s">
        <v>2</v>
      </c>
      <c r="D2" s="68"/>
      <c r="E2" s="68"/>
      <c r="F2" s="68"/>
      <c r="G2" s="68"/>
      <c r="H2" s="68"/>
      <c r="I2" s="68"/>
      <c r="J2" s="68"/>
    </row>
    <row r="3" spans="1:10" ht="30" customHeight="1">
      <c r="A3" s="68"/>
      <c r="B3" s="68" t="s">
        <v>3</v>
      </c>
      <c r="C3" s="70" t="s">
        <v>127</v>
      </c>
      <c r="D3" s="70"/>
      <c r="E3" s="68"/>
      <c r="F3" s="68"/>
      <c r="G3" s="68"/>
      <c r="H3" s="68"/>
      <c r="I3" s="68"/>
      <c r="J3" s="68"/>
    </row>
    <row r="4" spans="1:10" ht="30" customHeight="1">
      <c r="A4" s="68"/>
      <c r="B4" s="68" t="s">
        <v>5</v>
      </c>
      <c r="C4" s="71" t="s">
        <v>69</v>
      </c>
      <c r="D4" s="69">
        <v>2023</v>
      </c>
      <c r="E4" s="68"/>
      <c r="F4" s="68"/>
      <c r="G4" s="68"/>
      <c r="H4" s="68"/>
      <c r="I4" s="68"/>
      <c r="J4" s="68"/>
    </row>
    <row r="5" spans="1:10" ht="49.5" customHeight="1">
      <c r="A5" s="68"/>
      <c r="B5" s="97" t="s">
        <v>6</v>
      </c>
      <c r="C5" s="97"/>
      <c r="D5" s="97"/>
      <c r="E5" s="97"/>
      <c r="F5" s="97"/>
      <c r="G5" s="68"/>
      <c r="H5" s="68"/>
      <c r="I5" s="68"/>
      <c r="J5" s="68"/>
    </row>
    <row r="6" spans="1:10" ht="39.75" customHeight="1">
      <c r="A6" s="68"/>
      <c r="B6" s="69" t="s">
        <v>70</v>
      </c>
      <c r="C6" s="69"/>
      <c r="D6" s="68"/>
      <c r="E6" s="68"/>
      <c r="F6" s="68"/>
      <c r="G6" s="68"/>
      <c r="H6" s="68"/>
      <c r="I6" s="68"/>
      <c r="J6" s="68"/>
    </row>
    <row r="7" spans="1:10" ht="30" customHeight="1">
      <c r="A7" s="72"/>
      <c r="B7" s="95" t="s">
        <v>71</v>
      </c>
      <c r="C7" s="96"/>
      <c r="D7" s="96"/>
      <c r="E7" s="73" t="s">
        <v>72</v>
      </c>
      <c r="F7" s="74" t="s">
        <v>73</v>
      </c>
      <c r="G7" s="72"/>
      <c r="H7" s="72"/>
      <c r="I7" s="72"/>
      <c r="J7" s="72"/>
    </row>
    <row r="8" spans="1:10" ht="24.75" customHeight="1">
      <c r="A8" s="72"/>
      <c r="B8" s="98" t="s">
        <v>74</v>
      </c>
      <c r="C8" s="98"/>
      <c r="D8" s="99"/>
      <c r="E8" s="75" t="s">
        <v>75</v>
      </c>
      <c r="F8" s="76">
        <v>0</v>
      </c>
      <c r="G8" s="72"/>
      <c r="H8" s="72"/>
      <c r="I8" s="72"/>
      <c r="J8" s="72"/>
    </row>
    <row r="9" spans="1:10" ht="24.75" customHeight="1">
      <c r="A9" s="72"/>
      <c r="B9" s="100"/>
      <c r="C9" s="100"/>
      <c r="D9" s="101"/>
      <c r="E9" s="75" t="s">
        <v>76</v>
      </c>
      <c r="F9" s="76">
        <v>0</v>
      </c>
      <c r="G9" s="72"/>
      <c r="H9" s="72"/>
      <c r="I9" s="72"/>
      <c r="J9" s="72"/>
    </row>
    <row r="10" spans="1:10" ht="24.75" customHeight="1">
      <c r="A10" s="72"/>
      <c r="B10" s="102" t="s">
        <v>77</v>
      </c>
      <c r="C10" s="102"/>
      <c r="D10" s="103"/>
      <c r="E10" s="77" t="s">
        <v>78</v>
      </c>
      <c r="F10" s="76">
        <v>3</v>
      </c>
      <c r="G10" s="72"/>
      <c r="H10" s="72"/>
      <c r="I10" s="72"/>
      <c r="J10" s="72"/>
    </row>
    <row r="11" spans="1:10" ht="24.75" customHeight="1">
      <c r="A11" s="72"/>
      <c r="B11" s="104"/>
      <c r="C11" s="104"/>
      <c r="D11" s="105"/>
      <c r="E11" s="77" t="s">
        <v>79</v>
      </c>
      <c r="F11" s="76">
        <v>3</v>
      </c>
      <c r="G11" s="72"/>
      <c r="H11" s="72"/>
      <c r="I11" s="72"/>
      <c r="J11" s="72"/>
    </row>
    <row r="12" spans="1:10" ht="24.75" customHeight="1">
      <c r="A12" s="72"/>
      <c r="B12" s="106"/>
      <c r="C12" s="106"/>
      <c r="D12" s="107"/>
      <c r="E12" s="77" t="s">
        <v>80</v>
      </c>
      <c r="F12" s="76">
        <v>0</v>
      </c>
      <c r="G12" s="78"/>
      <c r="H12" s="78"/>
      <c r="I12" s="78"/>
      <c r="J12" s="78"/>
    </row>
    <row r="13" spans="1:10" ht="24.75" customHeight="1">
      <c r="A13" s="72"/>
      <c r="B13" s="102" t="s">
        <v>81</v>
      </c>
      <c r="C13" s="102"/>
      <c r="D13" s="103"/>
      <c r="E13" s="77" t="s">
        <v>78</v>
      </c>
      <c r="F13" s="76">
        <v>0</v>
      </c>
      <c r="G13" s="78"/>
      <c r="H13" s="78"/>
      <c r="I13" s="78"/>
      <c r="J13" s="78"/>
    </row>
    <row r="14" spans="1:10" ht="24.75" customHeight="1">
      <c r="A14" s="72"/>
      <c r="B14" s="104"/>
      <c r="C14" s="104"/>
      <c r="D14" s="105"/>
      <c r="E14" s="77" t="s">
        <v>79</v>
      </c>
      <c r="F14" s="76">
        <v>0</v>
      </c>
      <c r="G14" s="78"/>
      <c r="H14" s="78"/>
      <c r="I14" s="78"/>
      <c r="J14" s="78"/>
    </row>
    <row r="15" spans="1:10" ht="24.75" customHeight="1">
      <c r="A15" s="72"/>
      <c r="B15" s="104"/>
      <c r="C15" s="104"/>
      <c r="D15" s="105"/>
      <c r="E15" s="77" t="s">
        <v>80</v>
      </c>
      <c r="F15" s="76">
        <v>0</v>
      </c>
      <c r="G15" s="78"/>
      <c r="H15" s="78"/>
      <c r="I15" s="78"/>
      <c r="J15" s="78"/>
    </row>
    <row r="16" spans="1:10" ht="24.75" customHeight="1">
      <c r="A16" s="72"/>
      <c r="B16" s="106"/>
      <c r="C16" s="106"/>
      <c r="D16" s="107"/>
      <c r="E16" s="77" t="s">
        <v>82</v>
      </c>
      <c r="F16" s="76">
        <v>0</v>
      </c>
      <c r="G16" s="72"/>
      <c r="H16" s="72"/>
      <c r="I16" s="72"/>
      <c r="J16" s="72"/>
    </row>
    <row r="17" spans="1:10" ht="24.75" customHeight="1">
      <c r="A17" s="72"/>
      <c r="B17" s="108" t="s">
        <v>83</v>
      </c>
      <c r="C17" s="109"/>
      <c r="D17" s="109"/>
      <c r="E17" s="77" t="s">
        <v>82</v>
      </c>
      <c r="F17" s="76">
        <v>0</v>
      </c>
      <c r="G17" s="72"/>
      <c r="H17" s="72"/>
      <c r="I17" s="72"/>
      <c r="J17" s="72"/>
    </row>
    <row r="18" spans="1:10" ht="24.75" customHeight="1">
      <c r="A18" s="72"/>
      <c r="B18" s="108" t="s">
        <v>84</v>
      </c>
      <c r="C18" s="109"/>
      <c r="D18" s="109"/>
      <c r="E18" s="77" t="s">
        <v>82</v>
      </c>
      <c r="F18" s="76">
        <v>0</v>
      </c>
      <c r="G18" s="72"/>
      <c r="H18" s="72"/>
      <c r="I18" s="72"/>
      <c r="J18" s="72"/>
    </row>
    <row r="19" spans="1:10" ht="24.75" customHeight="1">
      <c r="A19" s="72"/>
      <c r="B19" s="98" t="s">
        <v>85</v>
      </c>
      <c r="C19" s="102"/>
      <c r="D19" s="103"/>
      <c r="E19" s="77" t="s">
        <v>78</v>
      </c>
      <c r="F19" s="76">
        <v>2</v>
      </c>
      <c r="G19" s="72"/>
      <c r="H19" s="72"/>
      <c r="I19" s="72"/>
      <c r="J19" s="72"/>
    </row>
    <row r="20" spans="1:10" ht="24.75" customHeight="1">
      <c r="A20" s="72"/>
      <c r="B20" s="104"/>
      <c r="C20" s="104"/>
      <c r="D20" s="105"/>
      <c r="E20" s="77" t="s">
        <v>86</v>
      </c>
      <c r="F20" s="76">
        <v>2</v>
      </c>
      <c r="G20" s="72"/>
      <c r="H20" s="72"/>
      <c r="I20" s="72"/>
      <c r="J20" s="72"/>
    </row>
    <row r="21" spans="1:10" ht="24.75" customHeight="1">
      <c r="A21" s="72"/>
      <c r="B21" s="104"/>
      <c r="C21" s="104"/>
      <c r="D21" s="105"/>
      <c r="E21" s="77" t="s">
        <v>87</v>
      </c>
      <c r="F21" s="76">
        <v>165</v>
      </c>
      <c r="G21" s="72"/>
      <c r="H21" s="72"/>
      <c r="I21" s="72"/>
      <c r="J21" s="72"/>
    </row>
    <row r="22" spans="1:10" ht="24.75" customHeight="1">
      <c r="A22" s="72"/>
      <c r="B22" s="104"/>
      <c r="C22" s="104"/>
      <c r="D22" s="105"/>
      <c r="E22" s="77" t="s">
        <v>88</v>
      </c>
      <c r="F22" s="76">
        <v>0</v>
      </c>
      <c r="G22" s="72"/>
      <c r="H22" s="72"/>
      <c r="I22" s="72"/>
      <c r="J22" s="72"/>
    </row>
    <row r="23" spans="1:10" ht="24.75" customHeight="1">
      <c r="A23" s="72"/>
      <c r="B23" s="104"/>
      <c r="C23" s="104"/>
      <c r="D23" s="105"/>
      <c r="E23" s="77" t="s">
        <v>80</v>
      </c>
      <c r="F23" s="76">
        <v>0</v>
      </c>
      <c r="G23" s="72"/>
      <c r="H23" s="72"/>
      <c r="I23" s="72"/>
      <c r="J23" s="72"/>
    </row>
    <row r="24" spans="1:10" ht="24.75" customHeight="1">
      <c r="A24" s="72"/>
      <c r="B24" s="104"/>
      <c r="C24" s="104"/>
      <c r="D24" s="105"/>
      <c r="E24" s="77" t="s">
        <v>82</v>
      </c>
      <c r="F24" s="76">
        <v>2</v>
      </c>
      <c r="G24" s="72"/>
      <c r="H24" s="72"/>
      <c r="I24" s="72"/>
      <c r="J24" s="72"/>
    </row>
    <row r="25" spans="1:10" ht="24.75" customHeight="1">
      <c r="A25" s="72"/>
      <c r="B25" s="106"/>
      <c r="C25" s="106"/>
      <c r="D25" s="107"/>
      <c r="E25" s="77" t="s">
        <v>89</v>
      </c>
      <c r="F25" s="76">
        <v>0</v>
      </c>
      <c r="G25" s="72"/>
      <c r="H25" s="72"/>
      <c r="I25" s="72"/>
      <c r="J25" s="72"/>
    </row>
    <row r="26" spans="1:10" ht="24.75" customHeight="1">
      <c r="A26" s="72"/>
      <c r="B26" s="98" t="s">
        <v>109</v>
      </c>
      <c r="C26" s="98"/>
      <c r="D26" s="99"/>
      <c r="E26" s="77" t="s">
        <v>87</v>
      </c>
      <c r="F26" s="76">
        <v>0</v>
      </c>
      <c r="G26" s="72"/>
      <c r="H26" s="72"/>
      <c r="I26" s="72"/>
      <c r="J26" s="72"/>
    </row>
    <row r="27" spans="1:10" ht="24.75" customHeight="1">
      <c r="A27" s="72"/>
      <c r="B27" s="110"/>
      <c r="C27" s="110"/>
      <c r="D27" s="111"/>
      <c r="E27" s="77" t="s">
        <v>88</v>
      </c>
      <c r="F27" s="76">
        <v>0</v>
      </c>
      <c r="G27" s="72"/>
      <c r="H27" s="72"/>
      <c r="I27" s="72"/>
      <c r="J27" s="72"/>
    </row>
    <row r="28" spans="1:10" ht="24.75" customHeight="1">
      <c r="A28" s="72"/>
      <c r="B28" s="110"/>
      <c r="C28" s="110"/>
      <c r="D28" s="111"/>
      <c r="E28" s="77" t="s">
        <v>80</v>
      </c>
      <c r="F28" s="76">
        <v>0</v>
      </c>
      <c r="G28" s="72"/>
      <c r="H28" s="72"/>
      <c r="I28" s="72"/>
      <c r="J28" s="72"/>
    </row>
    <row r="29" spans="1:10" ht="24.75" customHeight="1">
      <c r="A29" s="72"/>
      <c r="B29" s="110"/>
      <c r="C29" s="110"/>
      <c r="D29" s="111"/>
      <c r="E29" s="77" t="s">
        <v>82</v>
      </c>
      <c r="F29" s="76">
        <v>0</v>
      </c>
      <c r="G29" s="72"/>
      <c r="H29" s="72"/>
      <c r="I29" s="72"/>
      <c r="J29" s="72"/>
    </row>
    <row r="30" spans="1:10" ht="24.75" customHeight="1">
      <c r="A30" s="72"/>
      <c r="B30" s="110"/>
      <c r="C30" s="110"/>
      <c r="D30" s="111"/>
      <c r="E30" s="77" t="s">
        <v>89</v>
      </c>
      <c r="F30" s="76">
        <v>0</v>
      </c>
      <c r="G30" s="72"/>
      <c r="H30" s="72"/>
      <c r="I30" s="72"/>
      <c r="J30" s="72"/>
    </row>
    <row r="31" spans="1:10" ht="24.75" customHeight="1">
      <c r="A31" s="72"/>
      <c r="B31" s="112" t="s">
        <v>91</v>
      </c>
      <c r="C31" s="113"/>
      <c r="D31" s="113"/>
      <c r="E31" s="114"/>
      <c r="F31" s="79">
        <f>SUM(F8:F30)</f>
        <v>177</v>
      </c>
      <c r="G31" s="72"/>
      <c r="H31" s="72"/>
      <c r="I31" s="72"/>
      <c r="J31" s="72"/>
    </row>
    <row r="32" spans="1:10" ht="24.75" customHeight="1">
      <c r="A32" s="72"/>
      <c r="B32" s="80"/>
      <c r="C32" s="80"/>
      <c r="D32" s="80"/>
      <c r="E32" s="80"/>
      <c r="F32" s="81"/>
      <c r="G32" s="72"/>
      <c r="H32" s="72"/>
      <c r="I32" s="72"/>
      <c r="J32" s="72"/>
    </row>
    <row r="33" spans="1:10" ht="39.75" customHeight="1">
      <c r="A33" s="68"/>
      <c r="B33" s="115" t="s">
        <v>92</v>
      </c>
      <c r="C33" s="115"/>
      <c r="D33" s="115"/>
      <c r="E33" s="115"/>
      <c r="F33" s="115"/>
      <c r="G33" s="68"/>
      <c r="H33" s="68"/>
      <c r="I33" s="68"/>
      <c r="J33" s="68"/>
    </row>
    <row r="34" spans="1:10" ht="24.75" customHeight="1">
      <c r="A34" s="72"/>
      <c r="B34" s="95" t="s">
        <v>71</v>
      </c>
      <c r="C34" s="96"/>
      <c r="D34" s="96"/>
      <c r="E34" s="73" t="s">
        <v>72</v>
      </c>
      <c r="F34" s="74" t="s">
        <v>73</v>
      </c>
      <c r="G34" s="72"/>
      <c r="H34" s="72"/>
      <c r="I34" s="72"/>
      <c r="J34" s="72"/>
    </row>
    <row r="35" spans="1:10" ht="24.75" customHeight="1">
      <c r="A35" s="72"/>
      <c r="B35" s="98" t="s">
        <v>94</v>
      </c>
      <c r="C35" s="102"/>
      <c r="D35" s="103"/>
      <c r="E35" s="75" t="s">
        <v>75</v>
      </c>
      <c r="F35" s="76">
        <v>0</v>
      </c>
      <c r="G35" s="72"/>
      <c r="H35" s="72"/>
      <c r="I35" s="72"/>
      <c r="J35" s="72"/>
    </row>
    <row r="36" spans="1:10" ht="24.75" customHeight="1">
      <c r="A36" s="72"/>
      <c r="B36" s="104"/>
      <c r="C36" s="104"/>
      <c r="D36" s="105"/>
      <c r="E36" s="75" t="s">
        <v>76</v>
      </c>
      <c r="F36" s="76">
        <v>0</v>
      </c>
      <c r="G36" s="72"/>
      <c r="H36" s="72"/>
      <c r="I36" s="72"/>
      <c r="J36" s="72"/>
    </row>
    <row r="37" spans="1:10" ht="24.75" customHeight="1">
      <c r="A37" s="72"/>
      <c r="B37" s="104"/>
      <c r="C37" s="104"/>
      <c r="D37" s="105"/>
      <c r="E37" s="77" t="s">
        <v>78</v>
      </c>
      <c r="F37" s="76">
        <v>0</v>
      </c>
      <c r="G37" s="72"/>
      <c r="H37" s="72"/>
      <c r="I37" s="72"/>
      <c r="J37" s="72"/>
    </row>
    <row r="38" spans="1:10" ht="24.75" customHeight="1">
      <c r="A38" s="72"/>
      <c r="B38" s="104"/>
      <c r="C38" s="104"/>
      <c r="D38" s="105"/>
      <c r="E38" s="77" t="s">
        <v>79</v>
      </c>
      <c r="F38" s="76">
        <v>1</v>
      </c>
      <c r="G38" s="72"/>
      <c r="H38" s="72"/>
      <c r="I38" s="72"/>
      <c r="J38" s="72"/>
    </row>
    <row r="39" spans="1:10" ht="24.75" customHeight="1">
      <c r="A39" s="72"/>
      <c r="B39" s="106"/>
      <c r="C39" s="106"/>
      <c r="D39" s="107"/>
      <c r="E39" s="77" t="s">
        <v>80</v>
      </c>
      <c r="F39" s="76">
        <v>0</v>
      </c>
      <c r="G39" s="72"/>
      <c r="H39" s="72"/>
      <c r="I39" s="72"/>
      <c r="J39" s="72"/>
    </row>
    <row r="40" spans="1:10" ht="24.75" customHeight="1">
      <c r="A40" s="72"/>
      <c r="B40" s="98" t="s">
        <v>95</v>
      </c>
      <c r="C40" s="102"/>
      <c r="D40" s="103"/>
      <c r="E40" s="77" t="s">
        <v>96</v>
      </c>
      <c r="F40" s="76">
        <v>0</v>
      </c>
      <c r="G40" s="72"/>
      <c r="H40" s="72"/>
      <c r="I40" s="72"/>
      <c r="J40" s="72"/>
    </row>
    <row r="41" spans="1:10" ht="24.75" customHeight="1">
      <c r="A41" s="72"/>
      <c r="B41" s="110"/>
      <c r="C41" s="104"/>
      <c r="D41" s="105"/>
      <c r="E41" s="77" t="s">
        <v>97</v>
      </c>
      <c r="F41" s="76">
        <v>0</v>
      </c>
      <c r="G41" s="72"/>
      <c r="H41" s="72"/>
      <c r="I41" s="72"/>
      <c r="J41" s="72"/>
    </row>
    <row r="42" spans="1:10" ht="24.75" customHeight="1">
      <c r="A42" s="72"/>
      <c r="B42" s="106"/>
      <c r="C42" s="106"/>
      <c r="D42" s="107"/>
      <c r="E42" s="77" t="s">
        <v>98</v>
      </c>
      <c r="F42" s="76">
        <v>0</v>
      </c>
      <c r="G42" s="72"/>
      <c r="H42" s="72"/>
      <c r="I42" s="72"/>
      <c r="J42" s="72"/>
    </row>
    <row r="43" spans="1:10" ht="24.75" customHeight="1">
      <c r="A43" s="72"/>
      <c r="B43" s="98" t="s">
        <v>99</v>
      </c>
      <c r="C43" s="102"/>
      <c r="D43" s="103"/>
      <c r="E43" s="77" t="s">
        <v>100</v>
      </c>
      <c r="F43" s="76">
        <v>1</v>
      </c>
      <c r="G43" s="72"/>
      <c r="H43" s="72"/>
      <c r="I43" s="72"/>
      <c r="J43" s="72"/>
    </row>
    <row r="44" spans="1:10" ht="24.75" customHeight="1">
      <c r="A44" s="72"/>
      <c r="B44" s="110"/>
      <c r="C44" s="104"/>
      <c r="D44" s="105"/>
      <c r="E44" s="77" t="s">
        <v>101</v>
      </c>
      <c r="F44" s="76">
        <v>1</v>
      </c>
      <c r="G44" s="72"/>
      <c r="H44" s="72"/>
      <c r="I44" s="72"/>
      <c r="J44" s="72"/>
    </row>
    <row r="45" spans="1:10" ht="24.75" customHeight="1">
      <c r="A45" s="72"/>
      <c r="B45" s="106"/>
      <c r="C45" s="106"/>
      <c r="D45" s="107"/>
      <c r="E45" s="77" t="s">
        <v>102</v>
      </c>
      <c r="F45" s="76">
        <v>0</v>
      </c>
      <c r="G45" s="72"/>
      <c r="H45" s="72"/>
      <c r="I45" s="72"/>
      <c r="J45" s="72"/>
    </row>
    <row r="46" spans="1:10" ht="24.75" customHeight="1">
      <c r="A46" s="72"/>
      <c r="B46" s="98" t="s">
        <v>103</v>
      </c>
      <c r="C46" s="102"/>
      <c r="D46" s="103"/>
      <c r="E46" s="77" t="s">
        <v>104</v>
      </c>
      <c r="F46" s="76">
        <v>165</v>
      </c>
      <c r="G46" s="72"/>
      <c r="H46" s="72"/>
      <c r="I46" s="72"/>
      <c r="J46" s="72"/>
    </row>
    <row r="47" spans="1:10" ht="24.75" customHeight="1">
      <c r="A47" s="72"/>
      <c r="B47" s="106"/>
      <c r="C47" s="106"/>
      <c r="D47" s="107"/>
      <c r="E47" s="77" t="s">
        <v>105</v>
      </c>
      <c r="F47" s="76">
        <v>0</v>
      </c>
      <c r="G47" s="72"/>
      <c r="H47" s="72"/>
      <c r="I47" s="72"/>
      <c r="J47" s="72"/>
    </row>
    <row r="48" spans="1:10" ht="24.75" customHeight="1">
      <c r="A48" s="72"/>
      <c r="B48" s="117" t="s">
        <v>106</v>
      </c>
      <c r="C48" s="118"/>
      <c r="D48" s="118"/>
      <c r="E48" s="118"/>
      <c r="F48" s="82">
        <f>SUM(F35:F47)</f>
        <v>168</v>
      </c>
      <c r="G48" s="72"/>
      <c r="H48" s="72"/>
      <c r="I48" s="72"/>
      <c r="J48" s="72"/>
    </row>
    <row r="49" spans="1:10" ht="24.75" customHeight="1">
      <c r="A49" s="72"/>
      <c r="B49" s="119" t="s">
        <v>107</v>
      </c>
      <c r="C49" s="120"/>
      <c r="D49" s="120"/>
      <c r="E49" s="120"/>
      <c r="F49" s="83">
        <f>F48+F31</f>
        <v>345</v>
      </c>
      <c r="G49" s="72"/>
      <c r="H49" s="72"/>
      <c r="I49" s="72"/>
      <c r="J49" s="72"/>
    </row>
    <row r="50" spans="1:10" ht="24.75" customHeight="1">
      <c r="A50" s="72"/>
      <c r="B50" s="84" t="s">
        <v>67</v>
      </c>
      <c r="C50" s="72"/>
      <c r="D50" s="72"/>
      <c r="E50" s="72"/>
      <c r="F50" s="72"/>
      <c r="G50" s="72"/>
      <c r="H50" s="72"/>
      <c r="I50" s="72"/>
      <c r="J50" s="72"/>
    </row>
    <row r="51" spans="1:10" ht="33.75" customHeight="1">
      <c r="A51" s="72"/>
      <c r="B51" s="116" t="s">
        <v>108</v>
      </c>
      <c r="C51" s="116"/>
      <c r="D51" s="116"/>
      <c r="E51" s="116"/>
      <c r="F51" s="116"/>
      <c r="G51" s="72"/>
      <c r="H51" s="72"/>
      <c r="I51" s="72"/>
      <c r="J51" s="72"/>
    </row>
    <row r="52" spans="1:10" ht="19.5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</row>
    <row r="53" spans="1:10" ht="19.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</row>
    <row r="54" spans="1:10" ht="19.5" customHeight="1">
      <c r="A54" s="72"/>
      <c r="B54" s="72"/>
      <c r="C54" s="72"/>
      <c r="D54" s="72"/>
      <c r="E54" s="72"/>
      <c r="F54" s="72"/>
      <c r="G54" s="72"/>
      <c r="H54" s="72"/>
      <c r="I54" s="72"/>
      <c r="J54" s="72"/>
    </row>
    <row r="55" spans="1:10" ht="19.5" customHeight="1">
      <c r="A55" s="72"/>
      <c r="B55" s="72"/>
      <c r="C55" s="72"/>
      <c r="D55" s="72"/>
      <c r="E55" s="72"/>
      <c r="F55" s="72"/>
      <c r="G55" s="72"/>
      <c r="H55" s="72"/>
      <c r="I55" s="72"/>
      <c r="J55" s="72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56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1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67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49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11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66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133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129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165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175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165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170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345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130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29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39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29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33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72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131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99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109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99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103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212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132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393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403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393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397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800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133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29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39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27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31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70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134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33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43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33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39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82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135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8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18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2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8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14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32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38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4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4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0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0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0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2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0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0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8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18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2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2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1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1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0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6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24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136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10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20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10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15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35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1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1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19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13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32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1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29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2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1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10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53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3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40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2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51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104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49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3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2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7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71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60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65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136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173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26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209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199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204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413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109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2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121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1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109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114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235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E15" sqref="E15"/>
    </sheetView>
  </sheetViews>
  <sheetFormatPr defaultColWidth="10.7109375" defaultRowHeight="12.75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1" width="10.7109375" style="66" customWidth="1"/>
    <col min="12" max="16384" width="10.7109375" style="66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115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69</v>
      </c>
      <c r="D4" s="50">
        <v>2023</v>
      </c>
      <c r="E4" s="49"/>
      <c r="F4" s="49"/>
      <c r="G4" s="49"/>
      <c r="H4" s="49"/>
      <c r="I4" s="49"/>
      <c r="J4" s="49"/>
    </row>
    <row r="5" spans="1:10" ht="49.5" customHeight="1">
      <c r="A5" s="49"/>
      <c r="B5" s="97" t="s">
        <v>6</v>
      </c>
      <c r="C5" s="97"/>
      <c r="D5" s="97"/>
      <c r="E5" s="97"/>
      <c r="F5" s="97"/>
      <c r="G5" s="49"/>
      <c r="H5" s="49"/>
      <c r="I5" s="49"/>
      <c r="J5" s="49"/>
    </row>
    <row r="6" spans="1:10" ht="39.75" customHeight="1">
      <c r="A6" s="49"/>
      <c r="B6" s="50" t="s">
        <v>70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95" t="s">
        <v>71</v>
      </c>
      <c r="C7" s="96"/>
      <c r="D7" s="96"/>
      <c r="E7" s="54" t="s">
        <v>72</v>
      </c>
      <c r="F7" s="55" t="s">
        <v>73</v>
      </c>
      <c r="G7" s="44"/>
      <c r="H7" s="44"/>
      <c r="I7" s="44"/>
      <c r="J7" s="44"/>
    </row>
    <row r="8" spans="1:10" ht="24.75" customHeight="1">
      <c r="A8" s="44"/>
      <c r="B8" s="98" t="s">
        <v>74</v>
      </c>
      <c r="C8" s="98"/>
      <c r="D8" s="99"/>
      <c r="E8" s="56" t="s">
        <v>75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100"/>
      <c r="C9" s="100"/>
      <c r="D9" s="101"/>
      <c r="E9" s="56" t="s">
        <v>76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102" t="s">
        <v>77</v>
      </c>
      <c r="C10" s="102"/>
      <c r="D10" s="103"/>
      <c r="E10" s="58" t="s">
        <v>78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104"/>
      <c r="C11" s="104"/>
      <c r="D11" s="105"/>
      <c r="E11" s="58" t="s">
        <v>79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106"/>
      <c r="C12" s="106"/>
      <c r="D12" s="107"/>
      <c r="E12" s="58" t="s">
        <v>80</v>
      </c>
      <c r="F12" s="57">
        <v>0</v>
      </c>
      <c r="G12" s="59"/>
      <c r="H12" s="59"/>
      <c r="I12" s="59"/>
      <c r="J12" s="59"/>
    </row>
    <row r="13" spans="1:10" ht="24.75" customHeight="1">
      <c r="A13" s="44"/>
      <c r="B13" s="102" t="s">
        <v>81</v>
      </c>
      <c r="C13" s="102"/>
      <c r="D13" s="103"/>
      <c r="E13" s="58" t="s">
        <v>78</v>
      </c>
      <c r="F13" s="57">
        <v>1</v>
      </c>
      <c r="G13" s="59"/>
      <c r="H13" s="59"/>
      <c r="I13" s="59"/>
      <c r="J13" s="59"/>
    </row>
    <row r="14" spans="1:10" ht="24.75" customHeight="1">
      <c r="A14" s="44"/>
      <c r="B14" s="104"/>
      <c r="C14" s="104"/>
      <c r="D14" s="105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104"/>
      <c r="C15" s="104"/>
      <c r="D15" s="105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106"/>
      <c r="C16" s="106"/>
      <c r="D16" s="107"/>
      <c r="E16" s="58" t="s">
        <v>82</v>
      </c>
      <c r="F16" s="57">
        <v>0</v>
      </c>
      <c r="G16" s="44"/>
      <c r="H16" s="44"/>
      <c r="I16" s="44"/>
      <c r="J16" s="44"/>
    </row>
    <row r="17" spans="1:10" ht="24.75" customHeight="1">
      <c r="A17" s="44"/>
      <c r="B17" s="108" t="s">
        <v>83</v>
      </c>
      <c r="C17" s="109"/>
      <c r="D17" s="109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108" t="s">
        <v>84</v>
      </c>
      <c r="C18" s="109"/>
      <c r="D18" s="109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98" t="s">
        <v>85</v>
      </c>
      <c r="C19" s="102"/>
      <c r="D19" s="103"/>
      <c r="E19" s="58" t="s">
        <v>78</v>
      </c>
      <c r="F19" s="57">
        <v>2</v>
      </c>
      <c r="G19" s="44"/>
      <c r="H19" s="44"/>
      <c r="I19" s="44"/>
      <c r="J19" s="44"/>
    </row>
    <row r="20" spans="1:10" ht="24.75" customHeight="1">
      <c r="A20" s="44"/>
      <c r="B20" s="104"/>
      <c r="C20" s="104"/>
      <c r="D20" s="105"/>
      <c r="E20" s="58" t="s">
        <v>86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104"/>
      <c r="C21" s="104"/>
      <c r="D21" s="105"/>
      <c r="E21" s="58" t="s">
        <v>87</v>
      </c>
      <c r="F21" s="57">
        <v>20</v>
      </c>
      <c r="G21" s="44"/>
      <c r="H21" s="44"/>
      <c r="I21" s="44"/>
      <c r="J21" s="44"/>
    </row>
    <row r="22" spans="1:10" ht="24.75" customHeight="1">
      <c r="A22" s="44"/>
      <c r="B22" s="104"/>
      <c r="C22" s="104"/>
      <c r="D22" s="105"/>
      <c r="E22" s="58" t="s">
        <v>88</v>
      </c>
      <c r="F22" s="57">
        <v>0</v>
      </c>
      <c r="G22" s="44"/>
      <c r="H22" s="44"/>
      <c r="I22" s="44"/>
      <c r="J22" s="44"/>
    </row>
    <row r="23" spans="1:10" ht="24.75" customHeight="1">
      <c r="A23" s="44"/>
      <c r="B23" s="104"/>
      <c r="C23" s="104"/>
      <c r="D23" s="105"/>
      <c r="E23" s="58" t="s">
        <v>80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104"/>
      <c r="C24" s="104"/>
      <c r="D24" s="105"/>
      <c r="E24" s="58" t="s">
        <v>82</v>
      </c>
      <c r="F24" s="57">
        <v>2</v>
      </c>
      <c r="G24" s="44"/>
      <c r="H24" s="44"/>
      <c r="I24" s="44"/>
      <c r="J24" s="44"/>
    </row>
    <row r="25" spans="1:10" ht="24.75" customHeight="1">
      <c r="A25" s="44"/>
      <c r="B25" s="106"/>
      <c r="C25" s="106"/>
      <c r="D25" s="107"/>
      <c r="E25" s="58" t="s">
        <v>89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98" t="s">
        <v>109</v>
      </c>
      <c r="C26" s="98"/>
      <c r="D26" s="99"/>
      <c r="E26" s="58" t="s">
        <v>87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110"/>
      <c r="C27" s="110"/>
      <c r="D27" s="111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110"/>
      <c r="C28" s="110"/>
      <c r="D28" s="111"/>
      <c r="E28" s="58" t="s">
        <v>80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110"/>
      <c r="C29" s="110"/>
      <c r="D29" s="111"/>
      <c r="E29" s="58" t="s">
        <v>82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110"/>
      <c r="C30" s="110"/>
      <c r="D30" s="111"/>
      <c r="E30" s="58" t="s">
        <v>89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112" t="s">
        <v>91</v>
      </c>
      <c r="C31" s="113"/>
      <c r="D31" s="113"/>
      <c r="E31" s="114"/>
      <c r="F31" s="60">
        <f>SUM(F8:F30)</f>
        <v>32</v>
      </c>
      <c r="G31" s="44"/>
      <c r="H31" s="44"/>
      <c r="I31" s="44"/>
      <c r="J31" s="44"/>
    </row>
    <row r="32" spans="1:10" ht="24.75" customHeight="1">
      <c r="A32" s="44"/>
      <c r="B32" s="61"/>
      <c r="C32" s="61"/>
      <c r="D32" s="61"/>
      <c r="E32" s="61"/>
      <c r="F32" s="62"/>
      <c r="G32" s="44"/>
      <c r="H32" s="44"/>
      <c r="I32" s="44"/>
      <c r="J32" s="44"/>
    </row>
    <row r="33" spans="1:10" ht="39.75" customHeight="1">
      <c r="A33" s="49"/>
      <c r="B33" s="115" t="s">
        <v>92</v>
      </c>
      <c r="C33" s="115"/>
      <c r="D33" s="115"/>
      <c r="E33" s="115"/>
      <c r="F33" s="115"/>
      <c r="G33" s="49"/>
      <c r="H33" s="49"/>
      <c r="I33" s="49"/>
      <c r="J33" s="49"/>
    </row>
    <row r="34" spans="1:10" ht="24.75" customHeight="1">
      <c r="A34" s="44"/>
      <c r="B34" s="95" t="s">
        <v>71</v>
      </c>
      <c r="C34" s="96"/>
      <c r="D34" s="96"/>
      <c r="E34" s="54" t="s">
        <v>72</v>
      </c>
      <c r="F34" s="55" t="s">
        <v>73</v>
      </c>
      <c r="G34" s="44"/>
      <c r="H34" s="44"/>
      <c r="I34" s="44"/>
      <c r="J34" s="44"/>
    </row>
    <row r="35" spans="1:10" ht="24.75" customHeight="1">
      <c r="A35" s="44"/>
      <c r="B35" s="98" t="s">
        <v>94</v>
      </c>
      <c r="C35" s="102"/>
      <c r="D35" s="103"/>
      <c r="E35" s="56" t="s">
        <v>75</v>
      </c>
      <c r="F35" s="57">
        <v>0</v>
      </c>
      <c r="G35" s="44"/>
      <c r="H35" s="44"/>
      <c r="I35" s="44"/>
      <c r="J35" s="44"/>
    </row>
    <row r="36" spans="1:10" ht="24.75" customHeight="1">
      <c r="A36" s="44"/>
      <c r="B36" s="104"/>
      <c r="C36" s="104"/>
      <c r="D36" s="105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104"/>
      <c r="C37" s="104"/>
      <c r="D37" s="105"/>
      <c r="E37" s="58" t="s">
        <v>78</v>
      </c>
      <c r="F37" s="57">
        <v>2</v>
      </c>
      <c r="G37" s="44"/>
      <c r="H37" s="44"/>
      <c r="I37" s="44"/>
      <c r="J37" s="44"/>
    </row>
    <row r="38" spans="1:10" ht="24.75" customHeight="1">
      <c r="A38" s="44"/>
      <c r="B38" s="104"/>
      <c r="C38" s="104"/>
      <c r="D38" s="105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106"/>
      <c r="C39" s="106"/>
      <c r="D39" s="107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98" t="s">
        <v>95</v>
      </c>
      <c r="C40" s="102"/>
      <c r="D40" s="103"/>
      <c r="E40" s="58" t="s">
        <v>96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110"/>
      <c r="C41" s="104"/>
      <c r="D41" s="105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106"/>
      <c r="C42" s="106"/>
      <c r="D42" s="107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98" t="s">
        <v>99</v>
      </c>
      <c r="C43" s="102"/>
      <c r="D43" s="103"/>
      <c r="E43" s="58" t="s">
        <v>100</v>
      </c>
      <c r="F43" s="57">
        <v>1</v>
      </c>
      <c r="G43" s="44"/>
      <c r="H43" s="44"/>
      <c r="I43" s="44"/>
      <c r="J43" s="44"/>
    </row>
    <row r="44" spans="1:10" ht="24.75" customHeight="1">
      <c r="A44" s="44"/>
      <c r="B44" s="110"/>
      <c r="C44" s="104"/>
      <c r="D44" s="105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106"/>
      <c r="C45" s="106"/>
      <c r="D45" s="107"/>
      <c r="E45" s="58" t="s">
        <v>102</v>
      </c>
      <c r="F45" s="57">
        <v>0</v>
      </c>
      <c r="G45" s="44"/>
      <c r="H45" s="44"/>
      <c r="I45" s="44"/>
      <c r="J45" s="44"/>
    </row>
    <row r="46" spans="1:10" ht="24.75" customHeight="1">
      <c r="A46" s="44"/>
      <c r="B46" s="98" t="s">
        <v>103</v>
      </c>
      <c r="C46" s="102"/>
      <c r="D46" s="103"/>
      <c r="E46" s="58" t="s">
        <v>104</v>
      </c>
      <c r="F46" s="57">
        <v>19</v>
      </c>
      <c r="G46" s="44"/>
      <c r="H46" s="44"/>
      <c r="I46" s="44"/>
      <c r="J46" s="44"/>
    </row>
    <row r="47" spans="1:10" ht="24.75" customHeight="1">
      <c r="A47" s="44"/>
      <c r="B47" s="106"/>
      <c r="C47" s="106"/>
      <c r="D47" s="107"/>
      <c r="E47" s="58" t="s">
        <v>105</v>
      </c>
      <c r="F47" s="57">
        <v>0</v>
      </c>
      <c r="G47" s="44"/>
      <c r="H47" s="44"/>
      <c r="I47" s="44"/>
      <c r="J47" s="44"/>
    </row>
    <row r="48" spans="1:10" ht="24.75" customHeight="1">
      <c r="A48" s="44"/>
      <c r="B48" s="117" t="s">
        <v>106</v>
      </c>
      <c r="C48" s="118"/>
      <c r="D48" s="118"/>
      <c r="E48" s="118"/>
      <c r="F48" s="63">
        <f>SUM(F35:F47)</f>
        <v>25</v>
      </c>
      <c r="G48" s="44"/>
      <c r="H48" s="44"/>
      <c r="I48" s="44"/>
      <c r="J48" s="44"/>
    </row>
    <row r="49" spans="1:10" ht="24.75" customHeight="1">
      <c r="A49" s="44"/>
      <c r="B49" s="119" t="s">
        <v>107</v>
      </c>
      <c r="C49" s="120"/>
      <c r="D49" s="120"/>
      <c r="E49" s="120"/>
      <c r="F49" s="64">
        <f>F48+F31</f>
        <v>57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116" t="s">
        <v>108</v>
      </c>
      <c r="C51" s="116"/>
      <c r="D51" s="116"/>
      <c r="E51" s="116"/>
      <c r="F51" s="11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2023-05-19T19:23:27Z</cp:lastPrinted>
  <dcterms:created xsi:type="dcterms:W3CDTF">2023-05-19T17:40:44Z</dcterms:created>
  <dcterms:modified xsi:type="dcterms:W3CDTF">2023-05-19T19:24:12Z</dcterms:modified>
</cp:coreProperties>
</file>