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iM3B4l9/txjoAU6dWdpKf+tJef/Q=="/>
    </ext>
  </extLst>
</workbook>
</file>

<file path=xl/sharedStrings.xml><?xml version="1.0" encoding="utf-8"?>
<sst xmlns="http://schemas.openxmlformats.org/spreadsheetml/2006/main" count="35" uniqueCount="21">
  <si>
    <t>Empresa</t>
  </si>
  <si>
    <t>Certidões</t>
  </si>
  <si>
    <t>Experiência Produção</t>
  </si>
  <si>
    <t>Pontuação</t>
  </si>
  <si>
    <t>Menor Valor Apresentado</t>
  </si>
  <si>
    <t>Experiência com produção audiovisual em campanha de veiculação nacional, elaborada para clientes exclusivamente privados - sem participação acionária do setor público ou concessionárias e permissionárias de serviço público.</t>
  </si>
  <si>
    <t>Experiência com produção audiovisual em campanha de veiculação nacional, elaborada para clientes públicos ou privados.</t>
  </si>
  <si>
    <t>Experiência em produção de videoclipe musical.</t>
  </si>
  <si>
    <t>Experiência em produção, edição e tratamento de fotografias publicitárias, com evidência de execução da captação das imagens em ambiente com luminosidade controlada (estúdio ou externa), para campanha de veiculação nacional no formato impresso.</t>
  </si>
  <si>
    <t>Certidão de Débitos - RFB</t>
  </si>
  <si>
    <t>Certidão Negativa Trabalhista</t>
  </si>
  <si>
    <t>Atestados Válidos</t>
  </si>
  <si>
    <t>Proposta de Preço</t>
  </si>
  <si>
    <t>NTe - Nota Avaliação Técnica</t>
  </si>
  <si>
    <t>Npe - Nota Avaliação de Preço</t>
  </si>
  <si>
    <t>NFe - Nota Final</t>
  </si>
  <si>
    <t>NOVA BIRUTA</t>
  </si>
  <si>
    <t>ok</t>
  </si>
  <si>
    <t>CA VA</t>
  </si>
  <si>
    <t>ILHA</t>
  </si>
  <si>
    <t>MADRE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</si>
</sst>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6">
    <font>
      <sz val="11.0"/>
      <color theme="1"/>
      <name val="Arial"/>
      <scheme val="minor"/>
    </font>
    <font>
      <b/>
      <sz val="11.0"/>
      <color theme="1"/>
      <name val="Calibri"/>
    </font>
    <font/>
    <font>
      <sz val="11.0"/>
      <color theme="1"/>
      <name val="Calibri"/>
    </font>
    <font>
      <sz val="11.0"/>
      <color rgb="FF4F6128"/>
      <name val="Calibri"/>
    </font>
    <font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C4BD97"/>
        <bgColor rgb="FFC4BD97"/>
      </patternFill>
    </fill>
    <fill>
      <patternFill patternType="solid">
        <fgColor theme="0"/>
        <bgColor theme="0"/>
      </patternFill>
    </fill>
    <fill>
      <patternFill patternType="solid">
        <fgColor rgb="FFF3F3F3"/>
        <bgColor rgb="FFF3F3F3"/>
      </patternFill>
    </fill>
    <fill>
      <patternFill patternType="solid">
        <fgColor rgb="FFD6E3BC"/>
        <bgColor rgb="FFD6E3BC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readingOrder="0" shrinkToFit="0" vertical="center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vertical="center" wrapText="1"/>
    </xf>
    <xf borderId="5" fillId="0" fontId="2" numFmtId="0" xfId="0" applyBorder="1" applyFont="1"/>
    <xf borderId="2" fillId="2" fontId="1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4" fillId="2" fontId="1" numFmtId="0" xfId="0" applyAlignment="1" applyBorder="1" applyFont="1">
      <alignment horizontal="center" readingOrder="0" shrinkToFit="0" vertical="center" wrapText="1"/>
    </xf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1" numFmtId="0" xfId="0" applyAlignment="1" applyBorder="1" applyFont="1">
      <alignment horizontal="center" shrinkToFit="0" vertical="center" wrapText="1"/>
    </xf>
    <xf borderId="13" fillId="3" fontId="3" numFmtId="164" xfId="0" applyAlignment="1" applyBorder="1" applyFill="1" applyFont="1" applyNumberFormat="1">
      <alignment horizontal="center" readingOrder="0" shrinkToFit="0" vertical="center" wrapText="1"/>
    </xf>
    <xf borderId="13" fillId="3" fontId="3" numFmtId="0" xfId="0" applyAlignment="1" applyBorder="1" applyFont="1">
      <alignment shrinkToFit="0" vertical="center" wrapText="1"/>
    </xf>
    <xf borderId="13" fillId="3" fontId="3" numFmtId="0" xfId="0" applyAlignment="1" applyBorder="1" applyFont="1">
      <alignment horizontal="center" shrinkToFit="0" vertical="center" wrapText="1"/>
    </xf>
    <xf borderId="13" fillId="3" fontId="3" numFmtId="0" xfId="0" applyAlignment="1" applyBorder="1" applyFont="1">
      <alignment horizontal="center" readingOrder="0" shrinkToFit="0" vertical="center" wrapText="1"/>
    </xf>
    <xf borderId="13" fillId="3" fontId="4" numFmtId="0" xfId="0" applyAlignment="1" applyBorder="1" applyFont="1">
      <alignment horizontal="center" shrinkToFit="0" vertical="center" wrapText="1"/>
    </xf>
    <xf borderId="13" fillId="3" fontId="3" numFmtId="2" xfId="0" applyAlignment="1" applyBorder="1" applyFont="1" applyNumberFormat="1">
      <alignment horizontal="center" shrinkToFit="0" vertical="center" wrapText="1"/>
    </xf>
    <xf borderId="13" fillId="3" fontId="1" numFmtId="2" xfId="0" applyAlignment="1" applyBorder="1" applyFont="1" applyNumberFormat="1">
      <alignment horizontal="center" shrinkToFit="0" vertical="center" wrapText="1"/>
    </xf>
    <xf borderId="0" fillId="4" fontId="5" numFmtId="0" xfId="0" applyFill="1" applyFont="1"/>
    <xf borderId="13" fillId="3" fontId="5" numFmtId="0" xfId="0" applyAlignment="1" applyBorder="1" applyFont="1">
      <alignment readingOrder="0"/>
    </xf>
    <xf borderId="13" fillId="5" fontId="4" numFmtId="0" xfId="0" applyAlignment="1" applyBorder="1" applyFill="1" applyFont="1">
      <alignment horizontal="center" readingOrder="0" shrinkToFit="0" vertical="center" wrapText="1"/>
    </xf>
    <xf borderId="0" fillId="0" fontId="5" numFmtId="0" xfId="0" applyFont="1"/>
  </cellXfs>
  <cellStyles count="1">
    <cellStyle xfId="0" name="Normal" builtinId="0"/>
  </cellStyles>
  <dxfs count="3">
    <dxf>
      <font>
        <color rgb="FF4F6128"/>
      </font>
      <fill>
        <patternFill patternType="solid">
          <fgColor rgb="FFD6E3BC"/>
          <bgColor rgb="FFD6E3BC"/>
        </patternFill>
      </fill>
      <border/>
    </dxf>
    <dxf>
      <font>
        <strike/>
        <color rgb="FFFFFFFF"/>
      </font>
      <fill>
        <patternFill patternType="solid">
          <fgColor rgb="FFC0504D"/>
          <bgColor rgb="FFC0504D"/>
        </patternFill>
      </fill>
      <border/>
    </dxf>
    <dxf>
      <font/>
      <fill>
        <patternFill patternType="solid">
          <fgColor rgb="FFD6E3BC"/>
          <bgColor rgb="FFD6E3B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4.13"/>
    <col customWidth="1" min="2" max="2" width="9.0"/>
    <col customWidth="1" min="3" max="3" width="9.63"/>
    <col customWidth="1" min="4" max="4" width="9.25"/>
    <col customWidth="1" min="5" max="5" width="10.13"/>
    <col customWidth="1" min="6" max="6" width="10.25"/>
    <col customWidth="1" min="7" max="7" width="9.75"/>
    <col customWidth="1" min="8" max="9" width="10.38"/>
    <col customWidth="1" min="10" max="10" width="10.13"/>
    <col customWidth="1" min="11" max="11" width="9.63"/>
    <col customWidth="1" min="12" max="12" width="19.25"/>
    <col customWidth="1" min="13" max="13" width="9.38"/>
    <col customWidth="1" min="14" max="14" width="9.13"/>
    <col customWidth="1" min="15" max="15" width="9.25"/>
    <col customWidth="1" min="16" max="16" width="12.88"/>
  </cols>
  <sheetData>
    <row r="1" ht="30.0" customHeight="1">
      <c r="A1" s="1" t="s">
        <v>0</v>
      </c>
      <c r="B1" s="2" t="s">
        <v>1</v>
      </c>
      <c r="C1" s="3"/>
      <c r="D1" s="4" t="s">
        <v>2</v>
      </c>
      <c r="E1" s="5"/>
      <c r="F1" s="5"/>
      <c r="G1" s="5"/>
      <c r="H1" s="5"/>
      <c r="I1" s="5"/>
      <c r="J1" s="5"/>
      <c r="K1" s="5"/>
      <c r="L1" s="6" t="s">
        <v>3</v>
      </c>
      <c r="M1" s="3"/>
      <c r="N1" s="3"/>
      <c r="O1" s="7"/>
      <c r="P1" s="1" t="s">
        <v>4</v>
      </c>
    </row>
    <row r="2" ht="210.0" customHeight="1">
      <c r="A2" s="8"/>
      <c r="B2" s="9"/>
      <c r="C2" s="10"/>
      <c r="D2" s="11" t="s">
        <v>5</v>
      </c>
      <c r="E2" s="12"/>
      <c r="F2" s="11" t="s">
        <v>6</v>
      </c>
      <c r="G2" s="12"/>
      <c r="H2" s="11" t="s">
        <v>7</v>
      </c>
      <c r="I2" s="12"/>
      <c r="J2" s="4" t="s">
        <v>8</v>
      </c>
      <c r="K2" s="12"/>
      <c r="L2" s="9"/>
      <c r="M2" s="10"/>
      <c r="N2" s="10"/>
      <c r="O2" s="13"/>
      <c r="P2" s="14"/>
    </row>
    <row r="3">
      <c r="A3" s="14"/>
      <c r="B3" s="15" t="s">
        <v>9</v>
      </c>
      <c r="C3" s="15" t="s">
        <v>10</v>
      </c>
      <c r="D3" s="15" t="s">
        <v>11</v>
      </c>
      <c r="E3" s="15" t="s">
        <v>3</v>
      </c>
      <c r="F3" s="15" t="s">
        <v>11</v>
      </c>
      <c r="G3" s="15" t="s">
        <v>3</v>
      </c>
      <c r="H3" s="15" t="s">
        <v>11</v>
      </c>
      <c r="I3" s="15" t="s">
        <v>3</v>
      </c>
      <c r="J3" s="15" t="s">
        <v>11</v>
      </c>
      <c r="K3" s="15" t="s">
        <v>3</v>
      </c>
      <c r="L3" s="15" t="s">
        <v>12</v>
      </c>
      <c r="M3" s="15" t="s">
        <v>13</v>
      </c>
      <c r="N3" s="15" t="s">
        <v>14</v>
      </c>
      <c r="O3" s="15" t="s">
        <v>15</v>
      </c>
      <c r="P3" s="16">
        <v>679000.0</v>
      </c>
    </row>
    <row r="4">
      <c r="A4" s="17" t="s">
        <v>16</v>
      </c>
      <c r="B4" s="18" t="s">
        <v>17</v>
      </c>
      <c r="C4" s="18" t="s">
        <v>17</v>
      </c>
      <c r="D4" s="19">
        <v>7.0</v>
      </c>
      <c r="E4" s="19">
        <f t="shared" ref="E4:E7" si="1">D4*15</f>
        <v>105</v>
      </c>
      <c r="F4" s="19">
        <v>5.0</v>
      </c>
      <c r="G4" s="19">
        <f t="shared" ref="G4:G7" si="2">F4*15</f>
        <v>75</v>
      </c>
      <c r="H4" s="19">
        <v>2.0</v>
      </c>
      <c r="I4" s="18">
        <f t="shared" ref="I4:I7" si="3">H4*10</f>
        <v>20</v>
      </c>
      <c r="J4" s="19">
        <v>5.0</v>
      </c>
      <c r="K4" s="20">
        <f t="shared" ref="K4:K5" si="4">J4*10</f>
        <v>50</v>
      </c>
      <c r="L4" s="16">
        <v>693000.0</v>
      </c>
      <c r="M4" s="18">
        <f t="shared" ref="M4:M7" si="5">SUM(I4,G4,E4,K4)</f>
        <v>250</v>
      </c>
      <c r="N4" s="21">
        <f t="shared" ref="N4:N7" si="6">($P$3/L4)*100</f>
        <v>97.97979798</v>
      </c>
      <c r="O4" s="22">
        <f t="shared" ref="O4:O7" si="7">(M4*0.7)+(N4*8.5*0.3)</f>
        <v>424.8484848</v>
      </c>
      <c r="P4" s="23"/>
    </row>
    <row r="5">
      <c r="A5" s="24" t="s">
        <v>18</v>
      </c>
      <c r="B5" s="18" t="s">
        <v>17</v>
      </c>
      <c r="C5" s="18" t="s">
        <v>17</v>
      </c>
      <c r="D5" s="19">
        <v>6.0</v>
      </c>
      <c r="E5" s="19">
        <f t="shared" si="1"/>
        <v>90</v>
      </c>
      <c r="F5" s="19">
        <v>1.0</v>
      </c>
      <c r="G5" s="25">
        <f t="shared" si="2"/>
        <v>15</v>
      </c>
      <c r="H5" s="19">
        <v>0.0</v>
      </c>
      <c r="I5" s="18">
        <f t="shared" si="3"/>
        <v>0</v>
      </c>
      <c r="J5" s="19">
        <v>4.0</v>
      </c>
      <c r="K5" s="20">
        <f t="shared" si="4"/>
        <v>40</v>
      </c>
      <c r="L5" s="16">
        <v>734000.0</v>
      </c>
      <c r="M5" s="18">
        <f t="shared" si="5"/>
        <v>145</v>
      </c>
      <c r="N5" s="21">
        <f t="shared" si="6"/>
        <v>92.50681199</v>
      </c>
      <c r="O5" s="22">
        <f t="shared" si="7"/>
        <v>337.3923706</v>
      </c>
      <c r="P5" s="26"/>
    </row>
    <row r="6">
      <c r="A6" s="24" t="s">
        <v>19</v>
      </c>
      <c r="B6" s="18" t="s">
        <v>17</v>
      </c>
      <c r="C6" s="18" t="s">
        <v>17</v>
      </c>
      <c r="D6" s="19">
        <v>13.0</v>
      </c>
      <c r="E6" s="19">
        <f t="shared" si="1"/>
        <v>195</v>
      </c>
      <c r="F6" s="19">
        <v>2.0</v>
      </c>
      <c r="G6" s="25">
        <f t="shared" si="2"/>
        <v>30</v>
      </c>
      <c r="H6" s="19">
        <v>5.0</v>
      </c>
      <c r="I6" s="18">
        <f t="shared" si="3"/>
        <v>50</v>
      </c>
      <c r="J6" s="19">
        <v>0.0</v>
      </c>
      <c r="K6" s="25">
        <f>J6*15</f>
        <v>0</v>
      </c>
      <c r="L6" s="16">
        <v>1470000.0</v>
      </c>
      <c r="M6" s="18">
        <f t="shared" si="5"/>
        <v>275</v>
      </c>
      <c r="N6" s="21">
        <f t="shared" si="6"/>
        <v>46.19047619</v>
      </c>
      <c r="O6" s="22">
        <f t="shared" si="7"/>
        <v>310.2857143</v>
      </c>
    </row>
    <row r="7">
      <c r="A7" s="24" t="s">
        <v>20</v>
      </c>
      <c r="B7" s="18" t="s">
        <v>17</v>
      </c>
      <c r="C7" s="18" t="s">
        <v>17</v>
      </c>
      <c r="D7" s="19">
        <v>12.0</v>
      </c>
      <c r="E7" s="19">
        <f t="shared" si="1"/>
        <v>180</v>
      </c>
      <c r="F7" s="19">
        <v>9.0</v>
      </c>
      <c r="G7" s="19">
        <f t="shared" si="2"/>
        <v>135</v>
      </c>
      <c r="H7" s="19">
        <v>5.0</v>
      </c>
      <c r="I7" s="18">
        <f t="shared" si="3"/>
        <v>50</v>
      </c>
      <c r="J7" s="19">
        <v>5.0</v>
      </c>
      <c r="K7" s="20">
        <f>J7*10</f>
        <v>50</v>
      </c>
      <c r="L7" s="16">
        <v>679000.0</v>
      </c>
      <c r="M7" s="18">
        <f t="shared" si="5"/>
        <v>415</v>
      </c>
      <c r="N7" s="21">
        <f t="shared" si="6"/>
        <v>100</v>
      </c>
      <c r="O7" s="22">
        <f t="shared" si="7"/>
        <v>545.5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</sheetData>
  <mergeCells count="9">
    <mergeCell ref="H2:I2"/>
    <mergeCell ref="J2:K2"/>
    <mergeCell ref="A1:A3"/>
    <mergeCell ref="B1:C2"/>
    <mergeCell ref="D1:K1"/>
    <mergeCell ref="L1:O2"/>
    <mergeCell ref="P1:P2"/>
    <mergeCell ref="D2:E2"/>
    <mergeCell ref="F2:G2"/>
  </mergeCells>
  <conditionalFormatting sqref="E4:E7 G4:G7 K6">
    <cfRule type="cellIs" dxfId="0" priority="1" operator="between">
      <formula>45</formula>
      <formula>300</formula>
    </cfRule>
  </conditionalFormatting>
  <conditionalFormatting sqref="I4:I7">
    <cfRule type="cellIs" dxfId="0" priority="2" operator="between">
      <formula>0</formula>
      <formula>50</formula>
    </cfRule>
  </conditionalFormatting>
  <conditionalFormatting sqref="I4:I7">
    <cfRule type="cellIs" dxfId="1" priority="3" operator="greaterThan">
      <formula>50</formula>
    </cfRule>
  </conditionalFormatting>
  <conditionalFormatting sqref="K4:K7">
    <cfRule type="cellIs" dxfId="2" priority="4" operator="between">
      <formula>30</formula>
      <formula>50</formula>
    </cfRule>
  </conditionalFormatting>
  <printOptions/>
  <pageMargins bottom="0.09263547938860582" footer="0.0" header="0.0" left="0.3878143200437676" right="0.11634429601313026" top="0.5430924907971408"/>
  <pageSetup scale="71" orientation="landscape" paperHeight="4.330708661417322in" paperWidth="11.023622047244093i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2020-04-29T15:14:58Z</dcterms:created>
  <dc:creator>florisouz@gmail.com</dc:creator>
</cp:coreProperties>
</file>