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2345"/>
  </bookViews>
  <sheets>
    <sheet name="Fundo Partidário 2024" sheetId="4" r:id="rId1"/>
  </sheets>
  <calcPr calcId="125725"/>
</workbook>
</file>

<file path=xl/calcChain.xml><?xml version="1.0" encoding="utf-8"?>
<calcChain xmlns="http://schemas.openxmlformats.org/spreadsheetml/2006/main">
  <c r="AZ7" i="4"/>
  <c r="AZ8"/>
  <c r="AZ9"/>
  <c r="AZ10"/>
  <c r="AZ11"/>
  <c r="AZ12"/>
  <c r="AZ13"/>
  <c r="AZ15"/>
  <c r="AZ16"/>
  <c r="AZ17"/>
  <c r="AZ18"/>
  <c r="AZ19"/>
  <c r="AZ20"/>
  <c r="AZ21"/>
  <c r="AZ22"/>
  <c r="AZ23"/>
  <c r="AZ24"/>
  <c r="AZ6"/>
  <c r="AY7"/>
  <c r="AY8"/>
  <c r="AY10"/>
  <c r="AY11"/>
  <c r="AY12"/>
  <c r="AY13"/>
  <c r="AY14"/>
  <c r="AY15"/>
  <c r="AY16"/>
  <c r="AY17"/>
  <c r="AY18"/>
  <c r="AY19"/>
  <c r="AY20"/>
  <c r="AY21"/>
  <c r="AY22"/>
  <c r="AY23"/>
  <c r="AY24"/>
  <c r="AY6"/>
  <c r="AX7"/>
  <c r="AX8"/>
  <c r="AX9"/>
  <c r="AX10"/>
  <c r="AX11"/>
  <c r="AX12"/>
  <c r="AX13"/>
  <c r="AX14"/>
  <c r="AX15"/>
  <c r="AX16"/>
  <c r="AX17"/>
  <c r="AX18"/>
  <c r="AX19"/>
  <c r="AX20"/>
  <c r="AX21"/>
  <c r="AX22"/>
  <c r="AX23"/>
  <c r="AX24"/>
  <c r="AX6"/>
  <c r="AU9"/>
  <c r="AW9" s="1"/>
  <c r="AV25"/>
  <c r="AT25"/>
  <c r="AW24"/>
  <c r="AW23"/>
  <c r="AW22"/>
  <c r="AW21"/>
  <c r="AW20"/>
  <c r="AW19"/>
  <c r="AW18"/>
  <c r="AW17"/>
  <c r="AW16"/>
  <c r="AW15"/>
  <c r="AW14"/>
  <c r="AW13"/>
  <c r="AW12"/>
  <c r="AW11"/>
  <c r="AW10"/>
  <c r="AW8"/>
  <c r="AW7"/>
  <c r="AW6"/>
  <c r="AY9" l="1"/>
  <c r="BA9" s="1"/>
  <c r="AU25"/>
  <c r="AW25"/>
  <c r="AR25"/>
  <c r="AQ25"/>
  <c r="AP25"/>
  <c r="AM25"/>
  <c r="AL25"/>
  <c r="AJ25"/>
  <c r="AI25"/>
  <c r="AH25"/>
  <c r="AF25"/>
  <c r="AE25"/>
  <c r="AD25"/>
  <c r="AB25"/>
  <c r="AA25"/>
  <c r="Z25"/>
  <c r="X25"/>
  <c r="W25"/>
  <c r="V25"/>
  <c r="T25"/>
  <c r="S25"/>
  <c r="R25"/>
  <c r="P25"/>
  <c r="O25"/>
  <c r="N25"/>
  <c r="L25"/>
  <c r="K25"/>
  <c r="J25"/>
  <c r="H25"/>
  <c r="G25"/>
  <c r="F25"/>
  <c r="BA24"/>
  <c r="AS24"/>
  <c r="AO24"/>
  <c r="AK24"/>
  <c r="AG24"/>
  <c r="AC24"/>
  <c r="Y24"/>
  <c r="U24"/>
  <c r="Q24"/>
  <c r="M24"/>
  <c r="I24"/>
  <c r="BA23"/>
  <c r="AS23"/>
  <c r="AO23"/>
  <c r="AK23"/>
  <c r="AG23"/>
  <c r="AC23"/>
  <c r="Y23"/>
  <c r="U23"/>
  <c r="Q23"/>
  <c r="M23"/>
  <c r="I23"/>
  <c r="BA22"/>
  <c r="AS22"/>
  <c r="AO22"/>
  <c r="AK22"/>
  <c r="AG22"/>
  <c r="AC22"/>
  <c r="Y22"/>
  <c r="U22"/>
  <c r="Q22"/>
  <c r="M22"/>
  <c r="I22"/>
  <c r="BA21"/>
  <c r="AS21"/>
  <c r="AO21"/>
  <c r="AK21"/>
  <c r="AG21"/>
  <c r="AC21"/>
  <c r="Y21"/>
  <c r="U21"/>
  <c r="Q21"/>
  <c r="M21"/>
  <c r="I21"/>
  <c r="BA20"/>
  <c r="AS20"/>
  <c r="AO20"/>
  <c r="AK20"/>
  <c r="AG20"/>
  <c r="AC20"/>
  <c r="Y20"/>
  <c r="U20"/>
  <c r="Q20"/>
  <c r="M20"/>
  <c r="I20"/>
  <c r="BA19"/>
  <c r="AS19"/>
  <c r="AO19"/>
  <c r="AK19"/>
  <c r="AG19"/>
  <c r="AC19"/>
  <c r="Y19"/>
  <c r="U19"/>
  <c r="Q19"/>
  <c r="M19"/>
  <c r="I19"/>
  <c r="BA18"/>
  <c r="AS18"/>
  <c r="AO18"/>
  <c r="AK18"/>
  <c r="AG18"/>
  <c r="AC18"/>
  <c r="Y18"/>
  <c r="U18"/>
  <c r="Q18"/>
  <c r="M18"/>
  <c r="I18"/>
  <c r="BA17"/>
  <c r="AS17"/>
  <c r="AO17"/>
  <c r="AK17"/>
  <c r="AG17"/>
  <c r="AC17"/>
  <c r="Y17"/>
  <c r="U17"/>
  <c r="Q17"/>
  <c r="M17"/>
  <c r="I17"/>
  <c r="BA16"/>
  <c r="AS16"/>
  <c r="AO16"/>
  <c r="AK16"/>
  <c r="AG16"/>
  <c r="AC16"/>
  <c r="Y16"/>
  <c r="U16"/>
  <c r="Q16"/>
  <c r="M16"/>
  <c r="I16"/>
  <c r="BA15"/>
  <c r="AS15"/>
  <c r="AO15"/>
  <c r="AK15"/>
  <c r="AG15"/>
  <c r="AC15"/>
  <c r="Y15"/>
  <c r="U15"/>
  <c r="Q15"/>
  <c r="M15"/>
  <c r="I15"/>
  <c r="AS14"/>
  <c r="AN14"/>
  <c r="AK14"/>
  <c r="AG14"/>
  <c r="AC14"/>
  <c r="Y14"/>
  <c r="U14"/>
  <c r="Q14"/>
  <c r="M14"/>
  <c r="I14"/>
  <c r="BA13"/>
  <c r="AS13"/>
  <c r="AO13"/>
  <c r="AK13"/>
  <c r="AG13"/>
  <c r="AC13"/>
  <c r="Y13"/>
  <c r="U13"/>
  <c r="Q13"/>
  <c r="M13"/>
  <c r="I13"/>
  <c r="BA12"/>
  <c r="AS12"/>
  <c r="AO12"/>
  <c r="AK12"/>
  <c r="AG12"/>
  <c r="AC12"/>
  <c r="Y12"/>
  <c r="U12"/>
  <c r="Q12"/>
  <c r="M12"/>
  <c r="I12"/>
  <c r="BA11"/>
  <c r="AS11"/>
  <c r="AO11"/>
  <c r="AK11"/>
  <c r="AG11"/>
  <c r="AC11"/>
  <c r="Y11"/>
  <c r="U11"/>
  <c r="Q11"/>
  <c r="M11"/>
  <c r="I11"/>
  <c r="BA10"/>
  <c r="AS10"/>
  <c r="AO10"/>
  <c r="AK10"/>
  <c r="AG10"/>
  <c r="AC10"/>
  <c r="Y10"/>
  <c r="U10"/>
  <c r="Q10"/>
  <c r="M10"/>
  <c r="I10"/>
  <c r="AS9"/>
  <c r="AO9"/>
  <c r="AK9"/>
  <c r="AG9"/>
  <c r="AC9"/>
  <c r="Y9"/>
  <c r="U9"/>
  <c r="Q9"/>
  <c r="M9"/>
  <c r="I9"/>
  <c r="BA8"/>
  <c r="AS8"/>
  <c r="AO8"/>
  <c r="AK8"/>
  <c r="AG8"/>
  <c r="AC8"/>
  <c r="Y8"/>
  <c r="U8"/>
  <c r="Q8"/>
  <c r="M8"/>
  <c r="I8"/>
  <c r="BA7"/>
  <c r="AS7"/>
  <c r="AO7"/>
  <c r="AK7"/>
  <c r="AG7"/>
  <c r="AC7"/>
  <c r="Y7"/>
  <c r="U7"/>
  <c r="Q7"/>
  <c r="M7"/>
  <c r="I7"/>
  <c r="BA6"/>
  <c r="AS6"/>
  <c r="AO6"/>
  <c r="AK6"/>
  <c r="AG6"/>
  <c r="AC6"/>
  <c r="Y6"/>
  <c r="U6"/>
  <c r="Q6"/>
  <c r="M6"/>
  <c r="I6"/>
  <c r="U25" l="1"/>
  <c r="AO14"/>
  <c r="AO25" s="1"/>
  <c r="AZ14"/>
  <c r="AY25"/>
  <c r="M25"/>
  <c r="AG25"/>
  <c r="I25"/>
  <c r="AN25"/>
  <c r="Q25"/>
  <c r="AS25"/>
  <c r="Y25"/>
  <c r="AC25"/>
  <c r="AK25"/>
  <c r="AX25"/>
  <c r="BA14" l="1"/>
  <c r="AZ25"/>
  <c r="BA25" s="1"/>
</calcChain>
</file>

<file path=xl/comments1.xml><?xml version="1.0" encoding="utf-8"?>
<comments xmlns="http://schemas.openxmlformats.org/spreadsheetml/2006/main">
  <authors>
    <author>tc={830F1B4D-8B3C-404D-BB81-DF9723FC1773}</author>
  </authors>
  <commentList>
    <comment ref="AP43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Está lançado no Solon como Estadual</t>
        </r>
      </text>
    </comment>
  </commentList>
</comments>
</file>

<file path=xl/sharedStrings.xml><?xml version="1.0" encoding="utf-8"?>
<sst xmlns="http://schemas.openxmlformats.org/spreadsheetml/2006/main" count="197" uniqueCount="128">
  <si>
    <t>Distribuição do Fundo Partidário 2024 - DOTAÇÃO ORÇAMENTÁRIA</t>
  </si>
  <si>
    <t>* Valores em R$ 1,00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</si>
  <si>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</si>
  <si>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</si>
  <si>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</si>
  <si>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</si>
  <si>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</si>
  <si>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</si>
  <si>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</si>
  <si>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</si>
  <si>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</si>
  <si>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</si>
  <si>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</si>
  <si>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</si>
  <si>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Total Geral</t>
  </si>
  <si>
    <t>Dotação</t>
  </si>
  <si>
    <t>GRU (¹)</t>
  </si>
  <si>
    <t>Distribuído</t>
  </si>
  <si>
    <t>GRU (²)</t>
  </si>
  <si>
    <t>GRU(¹)</t>
  </si>
  <si>
    <t>GRU(²)</t>
  </si>
  <si>
    <t>AVANTE</t>
  </si>
  <si>
    <t xml:space="preserve">                </t>
  </si>
  <si>
    <t>CIDADANIA (ex-PPS)</t>
  </si>
  <si>
    <t>MDB</t>
  </si>
  <si>
    <t>PC do B</t>
  </si>
  <si>
    <t>PDT</t>
  </si>
  <si>
    <t>PL (ex-PR)</t>
  </si>
  <si>
    <t>PODE</t>
  </si>
  <si>
    <t>PP</t>
  </si>
  <si>
    <t>PRD (PATRIOTA + PTB)</t>
  </si>
  <si>
    <t>PSB</t>
  </si>
  <si>
    <t>PSD</t>
  </si>
  <si>
    <t>PSDB</t>
  </si>
  <si>
    <t>PSOL</t>
  </si>
  <si>
    <t>PT</t>
  </si>
  <si>
    <t>PV</t>
  </si>
  <si>
    <t>REDE</t>
  </si>
  <si>
    <t>REPUBLICANOS (ex-PRB)</t>
  </si>
  <si>
    <t>SOLIDARIEDADE</t>
  </si>
  <si>
    <t>UNIÃO</t>
  </si>
  <si>
    <t>Total</t>
  </si>
  <si>
    <t>GRU (¹) - Remessas ao Tesouro Nacional - Suspensão de Cotas e Ressacimento ao Erário - Diretórios Nacionais</t>
  </si>
  <si>
    <t>CIDADANIA</t>
  </si>
  <si>
    <t>PL</t>
  </si>
  <si>
    <t>Pje nº 0000241-43.2015 (Restituição de valores aplicados irregularmente) - Parcela 7 de 12 - Valor do desconto atualizado:SUSPENSO ART.35 RES. 23.709</t>
  </si>
  <si>
    <t>GRU (²) - Remessas ao Tesouro Nacional - art 7º da Portaria TSE nº822/23 - Resolução 23.709 - art 32-a</t>
  </si>
  <si>
    <t>PODE (PODEMOS)</t>
  </si>
  <si>
    <t>PRD</t>
  </si>
  <si>
    <t>Dezembro</t>
  </si>
  <si>
    <t>pje nº 0000242-96.2013- (Multa (CPC Art.523. Parágrafo 1º, CPC) Parcela 8 de 44 - valor descontado atualizado- R$ 3.488,52.</t>
  </si>
  <si>
    <t>pje nº 0000242-96.2013 (Honorários (CPC Art.523. Parágrafo 1º CPC) - Parcela 8 de 44 - Valor descontado atualizado - R$ 3.488,52.</t>
  </si>
  <si>
    <t>pje nº 0000242-96.2013 (Restituição de valores aplicados irregularmente) Parcela 8 de 44 - valor descontado atualizado -  R$ 27.939,65.</t>
  </si>
  <si>
    <t>Pje nº: 0000260-49.2015 (Restituição de valores aplicados irregularmente) - Parcela 27 de 60 - Valor do desconto atualizado:  R$ 67.372,54.</t>
  </si>
  <si>
    <t>Pje nº 0000269-16.2012 (Restituição de valores aplicados irregularmente) - Parcela 27 de 60 - Valor do desconto atualizado:  R$ 97.934,01.</t>
  </si>
  <si>
    <t>Pje nº: 0000306-72.2014 (Restituição de valores aplicados irregularmente) - Parcela 27 de 60 - Valor do desconto atualizado:  R$ 42.770,16.</t>
  </si>
  <si>
    <t>Pje nº: 0000173-59.2016 (Restituição de valores aplicados irregularmente) - Parcela 28 de 60 - Valor do desconto atualizado:  R$ 59.892,40.</t>
  </si>
  <si>
    <t>Pje nº: 0601217-93.2018 (Restituição de valores aplicados irregularmente) - Parcela 1 de 7 - Valor do desconto atualizado:   R$ 199.645,02.</t>
  </si>
  <si>
    <t>Pje nº: 0000267-41.2015 (Suspensão de cotas) - Parcela 22 de 70 - Valor do desconto atualizado:  R$ 51.720,60.</t>
  </si>
  <si>
    <t>Pje nº 0601828-80.2017 (Restituição de valores aplicados irregularmente) - Parcela 32 de 60 - Valor do desconto atualizado:  R$ 21.379,19.</t>
  </si>
  <si>
    <t>Pje nº 0000165-82.2016 (Restituição de valores aplicados irregularmente) - Parcela 22 de 30 - Valor do desconto atualizado:  R$ 118.990,04.</t>
  </si>
  <si>
    <t>Pje nº: 0601648-64.2017 PSC (incorp. pelo PODE) (Restituição de valores aplicados irregularmente) - Parcela 22 de 60 - Valor do desconto atualizado:  R$ 54.635,00.</t>
  </si>
  <si>
    <t>PJE 0000218-97.2015 (Restituição de valores aplicados irregularmente) Parcela 8 de 8 - valor descontado atualizado -  R$ 57.386,88.</t>
  </si>
  <si>
    <t>PJe nº 0000190.95.2016 (Restituição de valores aplicados irregularmente) - Parcela 31 de 60 - Valor atualizado do desconto:  R$ 33.999,50.</t>
  </si>
  <si>
    <t>PJe nº 0000246-36.2013 (Restituição de valores aplicados irregularmente) - Parcela 13 de 60 - Valor atualizado do desconto:  R$ 163.254,31.</t>
  </si>
  <si>
    <t>PJe nº 0000271-78.2015 (Restituição de valores aplicados irregularmente) - Parcela 4 de 60 - Valor atualizado do desconto: R$ 70.585,90.</t>
  </si>
  <si>
    <t>PJe nº 0000271-83.2012 (Restituição de valores aplicados irregularmente) - Parcela 24 de 60 - Valor atualizado do desconto:  R$ 140.612,64.</t>
  </si>
  <si>
    <t>PJe nº 000304-05.2014 (Restituição de valores aplicados irregularmente) - Parcela 25 de 60 - Valor atualizado do desconto:  R$ 34.608,62.</t>
  </si>
  <si>
    <t>PJe nº 0000918-15.2011 (Restituição de valores aplicados irregularmente) Parcela 8 de 20 - Valor atualizado do desconto:   R$ 53.924,36.</t>
  </si>
  <si>
    <t>pje 0601824-43.2017 (Restituição de valores aplicados irregularmente) Parcela 8 de 46 - valor descontado atualizado -  R$ 41.219,33.</t>
  </si>
  <si>
    <t>PJe nº 0000977-37 (Suspensão de cotas) - Parcela 70 de 150 - Valor do desconto atualizado:  R$ 300.122,48.</t>
  </si>
  <si>
    <t>PJe nº 0000177-96.2016 (Restituição de valores aplicados irregularmente) - Parcela 32 de 65 - Valor do desconto atualizado:  R$ 50.431,27.</t>
  </si>
  <si>
    <t>Pje nº 0600231-08.2019 (Restituição de Valores aplicado Irregularmente) - Parcela 1 de 3 - Valor do desconto atualizado: R$  126.873,53.</t>
  </si>
  <si>
    <t>AVANTE/BA - pje 0600030.20.2023 (Restituição de valores aplicados irregularmente) - Parcela 8 de 12 - Valor descontado -  R$ 1.256,06.</t>
  </si>
  <si>
    <t>CIDADANIA/BA - pje 0600528.69.2022 (Restituição de valores aplicados irregularmente) Parcela 8 de 12 - Valor descontado atualizado - R$ 3.382,43.</t>
  </si>
  <si>
    <t>CIDADANIA/BA - pje 0600528-69.2022 (Multa (Lei nº 9.096/1995 Art.37 caput)) Parcela 8 de 12 - Valor descontado atualizado -  R$ 582,97.</t>
  </si>
  <si>
    <t>CIDADANIA/CE - pje 0600088-71.2022 ( Restituição de valores aplicados irregularmente) Parcela 7 de 10 - Valor descontado atualizado -  R$ 20.936,72.</t>
  </si>
  <si>
    <t>CIDADANIA/CE - pje 0600088-71.2022 (Multa (Lei nº 9.096/1995 Art.37 caput) Parcela 7 de 10 - Valor descontado atualizado -  R$ 1.046,84.</t>
  </si>
  <si>
    <t>CIDADANIA/SE - pje 0000099-72.2017 (  Fonte Vedada) Parcela 1 de 1 Valor descontado atualizado -  R$ 24.376,19.</t>
  </si>
  <si>
    <t>CIDADANIA/SE - pje 0000099-72.2017 ( Restituição de valores aplicados irregularmente) Parcela 1 de 1 - Valor descontado atualizado -  R$ 48.400,60.</t>
  </si>
  <si>
    <t>CIDADANIA/PI - pje 0000099-72.2017 (Contas não Prestadas) Parcela 6 - Valor descontado atualizado -  R$ 7.254,56.</t>
  </si>
  <si>
    <t>CIDADANIA/SE - pje 0600088-71.2022 (Multa (Lei nº 9.096/1995 Art.37 caput) Parcela 1 de 1 - Valor descontado atualizado - R$ 7.277,90.</t>
  </si>
  <si>
    <t>MDB/ES - pje 0000024-68.2019 (Fonte Vedada) Parcela 1 de 1 Valor descontado atualizado - R$ 56.113,98.</t>
  </si>
  <si>
    <t>PCDOB/AC pje 0600046-69.2021 (Restituição de Valores aplicado Irregularmente) Parcela : 1 de 1 Valor  R$  1.836,11.</t>
  </si>
  <si>
    <t>PCDOB/MG pje 0600032-11.2023 (RONI - Receita de Origem Não Identificada) Parcela : 1 de 1 Valor  R$  8.697,81.</t>
  </si>
  <si>
    <t>PODE/ES - pje 0600094-71.2021 (Restituição de Valores aplicado Irregularmente) Parcela : 1 de 1 Valor  R$  57.842,46.</t>
  </si>
  <si>
    <t>PODE/MG - pje 0000125-40.2016.6.13 (Honorários (CPC Art.523. Parágrafo 1º CPC)) - Parcela 2 de 3 - valor descontado atualizado -  R$ 9.739,45.</t>
  </si>
  <si>
    <t>PODE/MG - pje 0600021-83.2023 (Restituição de valores aplicados irregularmente) - Parcela 7 de 23 - valor descontado atualizado -  R$ 48.111,41.</t>
  </si>
  <si>
    <t>PODE/MG - pje 0000019-29.2018 ( RONI - Receita de Origem Não Identificada) Parcela 1 de 1 - valor descontado atualizado -  R$ 9.728,64.</t>
  </si>
  <si>
    <t>PODE/MG - pje 0603434-49.2018 (Restituição de valores aplicados irregularmente) Parcela 5 de 51 - valor descontado atualizado -  R$ 1.296,74.</t>
  </si>
  <si>
    <t>PODE/MG - pje 0600668-52.2020 (Restituição de valores aplicados irregularmente)  Parcela 1 de 1 - valor descontado atualizado -   R$ 2.123,98.</t>
  </si>
  <si>
    <t>PODE/MG - pje 0600668-52.2020 ( RONI - Receita de Origem Não Identificada) Parcela 1 de 1 - valor descontado atualizado   R$ 2.194,24.</t>
  </si>
  <si>
    <t>PODE/MG - pje 0600668-52.2020 (Fonte Vedada) Parcela 1 de 1 - valor descontado atualizado    R$ 1.506,82.</t>
  </si>
  <si>
    <t>PODE/MG - pje 0600668-52.2020 ( RONI - Receita de Origem Não Identificada) Parcela 1 de 1 - valor descontado atualizado    R$ 5.825,04.</t>
  </si>
  <si>
    <t>PODE/MG - pje 0600668-52.2020 (Fonte Vedada) Parcela 1 de 1 - valor descontado atualizado     R$ 5.451,08.</t>
  </si>
  <si>
    <t>PRD/RS - pje 0600361-59.2020.6.21.0038 (Restituição de valores aplicados irregularmente) Parcela 3 de 3 - Valor descontado atualizado - R$ 2.554,49.</t>
  </si>
  <si>
    <t>PRD/RS - pje 0600505-64.2020.6.21.0060 (Restituição de valores aplicados irregularmente) Parcela 3 de 4 - valor descontado atualizado -  R$ 11.633,27.</t>
  </si>
  <si>
    <t>PRD/DF - pje 0600193-35.2018.6.07.0000 (Restituição de valores aplicados irregularmente) Parcela 4 de 12 - valor descontado atualizado -  R$  4.732,03.</t>
  </si>
  <si>
    <t>PRD/DF - pje 0600193-35.2018.6.07.0000 ( Multa (Lei nº 9.096/1995 Art.37 caput)) Parcela 4 de 12 - valor descontado atualizado -  R$ 946,41.</t>
  </si>
  <si>
    <t>PSB/ES - pje0000055-27.2018 (Restituição de valores aplicados irregularmente) Parcela 1 de 1 - valor descontado atualizado - R$ R$ 57.883,97.</t>
  </si>
  <si>
    <t>PSB/MG - pje 0600028-43.2020 (Restituição de valores aplicados irregularmente) Parcela 8 de 12 - valor descontado atualizado -  R$ 8.153,76.</t>
  </si>
  <si>
    <t>PSB/RO - pje 0600125-97.2020.6.22.0000 (Restituição de valores aplicados irregularmente) Parcela 6 de 12 - valor descontado atualizado -  R$ 1.691,14.</t>
  </si>
  <si>
    <t>PSD/BA - pje 0600120-57.2021( RONI - Receita de Origem Não Identificada) Parcela 1 de 1 - valor descontado atualizado - R$  R$ 14.641,91 .</t>
  </si>
  <si>
    <t>PSDB/MG - pje 0600435-62.2020 (Restituição de valores aplicados irregularmente) Parcela 1 de 39 - valor descontado atualizado -   R$ 2.186,78.</t>
  </si>
  <si>
    <t>PSDB/MG - pje 0600045-57.2021 (Restituição de valores aplicados irregularmente) Parcela 3 de 5 - valor descontado atualizado -  R$ 1.078,57.</t>
  </si>
  <si>
    <t>PSDB/AP - pje 0000086-22.2016  (Restituição de valores aplicados irregularmente) Parcela 1 de 1 - valor descontado atualizado -    R$ 34.858,57.</t>
  </si>
  <si>
    <t>PSDB/AP - pje 0600180-76.2020  (Restituição de valores aplicados irregularmente) Parcela 1 de 1 - valor descontado atualizado -    R$ 159.068,46.</t>
  </si>
  <si>
    <t>PT/RS - pje 0000046-10.2014 (Restituição de valores aplicados irregularmente) Parcela 1 de 12 - valor descontado atualizado -  R$ 62.255,63.</t>
  </si>
  <si>
    <t>PSOL/RN - pje0000048-36.2016 ( RONI - Receita de Origem Não Identificada) Parcela 1 de 1 - valor descontado atualizado -  R$ 56.012,70.</t>
  </si>
  <si>
    <t>PSOL/RN - pje0000048-36.2016 (Honorários [CPC Art.523. Parágrafo 1º CPC])  Parcela : 1 de 1 Valor  R$   R$ 11.428,94.</t>
  </si>
  <si>
    <t>PSOL/RN - pje0000048-36.2016  (Multa [CPC Art.523. Parágrafo 1º, CPC])   Parcela : 1 de 1 Valor  R$   R$ 11.428,94.</t>
  </si>
  <si>
    <t>PT/RS - pje 0000046-10.2014 (Honorários [CPC Art.523. Parágrafo 1º CPC])   Parcela 1 de 13 - valor descontado atualizado -   R$ 5.746,68.</t>
  </si>
  <si>
    <t>PT/RS - pje 0000046-10.2014 (Multa [CPC Art.523. Parágrafo 1º, CPC]) Parcela 1 de 13 - valor descontado atualizado -   R$ 5.746,68.</t>
  </si>
  <si>
    <t>PV/RO pje 0600107-13.2019 (Fonte Vedada) Parcela 1 de 1 - valor descontado atualizado -  R$ 28.334,20.</t>
  </si>
  <si>
    <t>REDE/MT - pje 0600125-74.2018 ( Restituição de valores aplicados irregularmente) - Parcela 8 de 9 - Valor descontado atualizado -  R$ 2.294,69.</t>
  </si>
  <si>
    <t>SOLIDARIEDADE/AP pje 0600142-64.2020 (Restituição de valores aplicados irregularmente) Parcela 1 de 1 - valor descontado atualizado -   R$ 1.686,57.</t>
  </si>
  <si>
    <t>SOLIDARIEDADE/PA pje 0600159-94.2020 (Restituição de valores aplicados irregularmente) Parcela 1 de 12 - valor descontado atualizado -    R$ 21.374,56.</t>
  </si>
  <si>
    <t>PV/MT pje 0601733-10.2018 (Restituição de valores aplicados irregularmente) Parcela 8 de 10 - valor descontado atualizado - R$ 5.342,66.</t>
  </si>
  <si>
    <t>SOLIDARIEDADE/AP pje 0600159-94.2020 ( Multa (Lei nº 9.096/1995 Art.37 caput)) Parcela 1 de 12 - valor descontado atualizado -   R$ 4.274,92.</t>
  </si>
  <si>
    <t>SOLIDARIEDADE/SE pje 0600165-95.2020 (Restituição de valores aplicados irregularmente) Parcela 1 de 2 - valor descontado atualizado -   R$ 5.697,85.</t>
  </si>
  <si>
    <t>UNIÃO/ES pje 0000050-44.2013 (Restituição de valores aplicados irregularmente) Parcela 1 de 1 - valor descontado atualizado -    R$ 30.301,68.</t>
  </si>
  <si>
    <t>UNIÃO/PA pje 0000065-40.2016 ( RONI - Receita de Origem Não Identificada) Parcela 1 de 1 - valor descontado atualizado -  R$  R$ 13.095,77.</t>
  </si>
  <si>
    <t>UNIÃO/RS pje0600216-17.2020 (Restituição de valores aplicados irregularmente) Parcela 1 de 3 - valor descontado atualizado -    R$  R$ 39.834,51.</t>
  </si>
  <si>
    <t>UNIÃO/RS pje0600216-17.2020 (Honorários [CPC Art.523. Parágrafo 1º CPC])  Parcela 1 de 1 - valor descontado atualizado -    R$  R$ 10.859,21.</t>
  </si>
  <si>
    <t>PDT/RS - pje 0600070-47.2021  (Honorários [CPC Art.523. Parágrafo 1º CPC])  Parcela : 1 de 19 Valor descontado atualizado -  R$  1.885,23.</t>
  </si>
  <si>
    <t>PDT/RS - pje 0600070-47.2021  ( Multa [CPC Art.523. Parágrafo 1º, CPC])  Parcela : 1 de 19 Valor descontado atualizado -  R$  1.885,23.</t>
  </si>
  <si>
    <t>PDT/AC - pje 0600131-21 (Restituição de Valores aplicado Irregularmente) Parcela : 1 de 1 Valor descontado atualizado -  R$  6.948,60.</t>
  </si>
  <si>
    <t>PL/PA -  pje 0600137-07.2018 (Restituição de Valores aplicado Irregularmente) Parcela : 1 de 9 Valor descontado atualizado -  R$  19.884,81.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</si>
</sst>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&quot;* #,##0.00_);_(&quot;R$&quot;* \(#,##0.00\);_(&quot;R$&quot;* &quot;-&quot;??_);_(@_)"/>
    <numFmt numFmtId="166" formatCode="_(&quot;R$ &quot;* #,##0.00_);_(&quot;R$ &quot;* \(#,##0.00\);_(&quot;R$ &quot;* &quot;-&quot;??_);_(@_)"/>
    <numFmt numFmtId="167" formatCode="_(* #,##0.00_);_(* \(#,##0.00\);_(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b/>
      <sz val="8"/>
      <color indexed="10"/>
      <name val="Verdana"/>
      <family val="2"/>
    </font>
    <font>
      <sz val="8"/>
      <name val="Arial"/>
      <family val="2"/>
    </font>
    <font>
      <b/>
      <i/>
      <sz val="12"/>
      <name val="Verdana"/>
      <family val="2"/>
    </font>
    <font>
      <b/>
      <i/>
      <sz val="12"/>
      <color rgb="FF000000"/>
      <name val="Verdana"/>
      <family val="2"/>
    </font>
    <font>
      <b/>
      <i/>
      <sz val="12"/>
      <color indexed="10"/>
      <name val="Verdana"/>
      <family val="2"/>
    </font>
    <font>
      <b/>
      <sz val="12"/>
      <color theme="1"/>
      <name val="Verdana"/>
      <family val="2"/>
    </font>
    <font>
      <b/>
      <i/>
      <sz val="10"/>
      <color rgb="FF000000"/>
      <name val="Verdana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i/>
      <sz val="10"/>
      <color rgb="FF000000"/>
      <name val="Verdana"/>
      <family val="2"/>
    </font>
    <font>
      <i/>
      <sz val="10"/>
      <color theme="1"/>
      <name val="Verdana"/>
      <family val="2"/>
    </font>
    <font>
      <b/>
      <sz val="10"/>
      <name val="Arial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sz val="14"/>
      <color rgb="FF000000"/>
      <name val="Calibri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FFFFFF"/>
        <bgColor rgb="FF000000"/>
      </patternFill>
    </fill>
  </fills>
  <borders count="6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44" fontId="32" fillId="0" borderId="0" applyFont="0" applyFill="0" applyBorder="0" applyAlignment="0" applyProtection="0"/>
  </cellStyleXfs>
  <cellXfs count="169">
    <xf numFmtId="0" fontId="0" fillId="0" borderId="0" xfId="0"/>
    <xf numFmtId="0" fontId="4" fillId="0" borderId="0" xfId="2" applyFont="1" applyAlignment="1">
      <alignment horizontal="right" vertical="top"/>
    </xf>
    <xf numFmtId="0" fontId="0" fillId="2" borderId="0" xfId="0" applyFill="1"/>
    <xf numFmtId="0" fontId="5" fillId="0" borderId="0" xfId="2" applyFont="1" applyAlignment="1">
      <alignment horizontal="right" vertical="top"/>
    </xf>
    <xf numFmtId="0" fontId="6" fillId="0" borderId="0" xfId="2" applyFont="1" applyAlignment="1">
      <alignment horizontal="right"/>
    </xf>
    <xf numFmtId="0" fontId="11" fillId="3" borderId="17" xfId="2" applyFont="1" applyFill="1" applyBorder="1" applyAlignment="1">
      <alignment horizontal="center" vertical="center" wrapText="1"/>
    </xf>
    <xf numFmtId="0" fontId="12" fillId="3" borderId="18" xfId="2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2" fillId="3" borderId="20" xfId="2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1" fillId="3" borderId="21" xfId="2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5" fillId="3" borderId="24" xfId="2" applyFont="1" applyFill="1" applyBorder="1" applyAlignment="1">
      <alignment horizontal="center" vertical="center" wrapText="1"/>
    </xf>
    <xf numFmtId="0" fontId="15" fillId="3" borderId="25" xfId="2" applyFont="1" applyFill="1" applyBorder="1" applyAlignment="1">
      <alignment horizontal="center" vertical="center"/>
    </xf>
    <xf numFmtId="0" fontId="15" fillId="3" borderId="26" xfId="2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2" fontId="17" fillId="4" borderId="16" xfId="2" applyNumberFormat="1" applyFont="1" applyFill="1" applyBorder="1" applyAlignment="1">
      <alignment horizontal="right" vertical="center"/>
    </xf>
    <xf numFmtId="43" fontId="18" fillId="2" borderId="17" xfId="1" applyFont="1" applyFill="1" applyBorder="1" applyAlignment="1">
      <alignment horizontal="right" vertical="center" wrapText="1"/>
    </xf>
    <xf numFmtId="43" fontId="18" fillId="2" borderId="18" xfId="1" applyFont="1" applyFill="1" applyBorder="1" applyAlignment="1">
      <alignment horizontal="right"/>
    </xf>
    <xf numFmtId="43" fontId="19" fillId="2" borderId="19" xfId="1" applyFont="1" applyFill="1" applyBorder="1" applyAlignment="1">
      <alignment horizontal="right" vertical="center" wrapText="1"/>
    </xf>
    <xf numFmtId="43" fontId="19" fillId="2" borderId="20" xfId="1" applyFont="1" applyFill="1" applyBorder="1" applyAlignment="1">
      <alignment horizontal="right" vertical="center" wrapText="1"/>
    </xf>
    <xf numFmtId="43" fontId="18" fillId="2" borderId="21" xfId="1" applyFont="1" applyFill="1" applyBorder="1" applyAlignment="1">
      <alignment horizontal="right" vertical="center" wrapText="1"/>
    </xf>
    <xf numFmtId="43" fontId="18" fillId="2" borderId="23" xfId="1" applyFont="1" applyFill="1" applyBorder="1" applyAlignment="1">
      <alignment horizontal="right" vertical="center" wrapText="1"/>
    </xf>
    <xf numFmtId="43" fontId="19" fillId="2" borderId="28" xfId="1" applyFont="1" applyFill="1" applyBorder="1" applyAlignment="1">
      <alignment horizontal="right" vertical="center" wrapText="1"/>
    </xf>
    <xf numFmtId="43" fontId="18" fillId="2" borderId="9" xfId="1" applyFont="1" applyFill="1" applyBorder="1" applyAlignment="1">
      <alignment horizontal="right" vertical="center" wrapText="1"/>
    </xf>
    <xf numFmtId="43" fontId="19" fillId="2" borderId="9" xfId="1" applyFont="1" applyFill="1" applyBorder="1" applyAlignment="1">
      <alignment horizontal="right" vertical="center" wrapText="1"/>
    </xf>
    <xf numFmtId="43" fontId="18" fillId="0" borderId="23" xfId="1" applyFont="1" applyFill="1" applyBorder="1" applyAlignment="1">
      <alignment horizontal="right" vertical="center" wrapText="1"/>
    </xf>
    <xf numFmtId="43" fontId="18" fillId="0" borderId="9" xfId="1" applyFont="1" applyFill="1" applyBorder="1" applyAlignment="1">
      <alignment horizontal="right" vertical="center" wrapText="1"/>
    </xf>
    <xf numFmtId="4" fontId="3" fillId="0" borderId="18" xfId="0" applyNumberFormat="1" applyFont="1" applyBorder="1"/>
    <xf numFmtId="43" fontId="18" fillId="2" borderId="29" xfId="1" applyFont="1" applyFill="1" applyBorder="1" applyAlignment="1">
      <alignment horizontal="right" vertical="center" wrapText="1"/>
    </xf>
    <xf numFmtId="43" fontId="19" fillId="2" borderId="30" xfId="1" applyFont="1" applyFill="1" applyBorder="1" applyAlignment="1">
      <alignment horizontal="right" vertical="center" wrapText="1"/>
    </xf>
    <xf numFmtId="43" fontId="0" fillId="0" borderId="31" xfId="1" applyFont="1" applyBorder="1" applyAlignment="1">
      <alignment horizontal="right"/>
    </xf>
    <xf numFmtId="43" fontId="0" fillId="0" borderId="23" xfId="1" applyFont="1" applyBorder="1" applyAlignment="1">
      <alignment horizontal="right"/>
    </xf>
    <xf numFmtId="43" fontId="2" fillId="0" borderId="32" xfId="1" applyFont="1" applyBorder="1" applyAlignment="1">
      <alignment horizontal="right"/>
    </xf>
    <xf numFmtId="0" fontId="0" fillId="5" borderId="0" xfId="0" applyFill="1"/>
    <xf numFmtId="2" fontId="17" fillId="4" borderId="33" xfId="2" applyNumberFormat="1" applyFont="1" applyFill="1" applyBorder="1" applyAlignment="1">
      <alignment horizontal="right"/>
    </xf>
    <xf numFmtId="43" fontId="18" fillId="2" borderId="17" xfId="1" applyFont="1" applyFill="1" applyBorder="1" applyAlignment="1">
      <alignment horizontal="right" vertical="center"/>
    </xf>
    <xf numFmtId="43" fontId="18" fillId="2" borderId="20" xfId="1" applyFont="1" applyFill="1" applyBorder="1" applyAlignment="1">
      <alignment horizontal="right"/>
    </xf>
    <xf numFmtId="43" fontId="18" fillId="2" borderId="21" xfId="1" applyFont="1" applyFill="1" applyBorder="1" applyAlignment="1">
      <alignment horizontal="right" vertical="center"/>
    </xf>
    <xf numFmtId="4" fontId="3" fillId="0" borderId="34" xfId="0" applyNumberFormat="1" applyFont="1" applyBorder="1"/>
    <xf numFmtId="4" fontId="0" fillId="0" borderId="0" xfId="0" applyNumberFormat="1"/>
    <xf numFmtId="43" fontId="18" fillId="2" borderId="18" xfId="1" applyFont="1" applyFill="1" applyBorder="1" applyAlignment="1">
      <alignment horizontal="right" vertical="center" wrapText="1"/>
    </xf>
    <xf numFmtId="43" fontId="18" fillId="2" borderId="20" xfId="1" applyFont="1" applyFill="1" applyBorder="1" applyAlignment="1">
      <alignment horizontal="right" vertical="center" wrapText="1"/>
    </xf>
    <xf numFmtId="43" fontId="0" fillId="0" borderId="0" xfId="0" applyNumberFormat="1"/>
    <xf numFmtId="43" fontId="20" fillId="2" borderId="17" xfId="1" applyFont="1" applyFill="1" applyBorder="1" applyAlignment="1">
      <alignment horizontal="right" vertical="center"/>
    </xf>
    <xf numFmtId="43" fontId="20" fillId="2" borderId="18" xfId="1" applyFont="1" applyFill="1" applyBorder="1" applyAlignment="1">
      <alignment horizontal="right"/>
    </xf>
    <xf numFmtId="43" fontId="20" fillId="2" borderId="20" xfId="1" applyFont="1" applyFill="1" applyBorder="1" applyAlignment="1">
      <alignment horizontal="right"/>
    </xf>
    <xf numFmtId="43" fontId="20" fillId="2" borderId="21" xfId="1" applyFont="1" applyFill="1" applyBorder="1" applyAlignment="1">
      <alignment horizontal="right" vertical="center"/>
    </xf>
    <xf numFmtId="164" fontId="0" fillId="0" borderId="0" xfId="0" applyNumberFormat="1"/>
    <xf numFmtId="4" fontId="3" fillId="0" borderId="35" xfId="0" applyNumberFormat="1" applyFont="1" applyBorder="1"/>
    <xf numFmtId="2" fontId="17" fillId="4" borderId="16" xfId="2" applyNumberFormat="1" applyFont="1" applyFill="1" applyBorder="1" applyAlignment="1">
      <alignment horizontal="right"/>
    </xf>
    <xf numFmtId="43" fontId="20" fillId="2" borderId="36" xfId="1" applyFont="1" applyFill="1" applyBorder="1" applyAlignment="1">
      <alignment horizontal="right" vertical="center"/>
    </xf>
    <xf numFmtId="43" fontId="20" fillId="2" borderId="25" xfId="1" applyFont="1" applyFill="1" applyBorder="1" applyAlignment="1">
      <alignment horizontal="right"/>
    </xf>
    <xf numFmtId="43" fontId="19" fillId="2" borderId="37" xfId="1" applyFont="1" applyFill="1" applyBorder="1" applyAlignment="1">
      <alignment horizontal="right" vertical="center" wrapText="1"/>
    </xf>
    <xf numFmtId="43" fontId="20" fillId="2" borderId="26" xfId="1" applyFont="1" applyFill="1" applyBorder="1" applyAlignment="1">
      <alignment horizontal="right"/>
    </xf>
    <xf numFmtId="43" fontId="20" fillId="2" borderId="38" xfId="1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/>
    </xf>
    <xf numFmtId="4" fontId="17" fillId="3" borderId="39" xfId="2" applyNumberFormat="1" applyFont="1" applyFill="1" applyBorder="1" applyAlignment="1">
      <alignment horizontal="center"/>
    </xf>
    <xf numFmtId="43" fontId="22" fillId="3" borderId="40" xfId="1" applyFont="1" applyFill="1" applyBorder="1" applyAlignment="1">
      <alignment vertical="center"/>
    </xf>
    <xf numFmtId="43" fontId="22" fillId="3" borderId="41" xfId="1" applyFont="1" applyFill="1" applyBorder="1" applyAlignment="1">
      <alignment horizontal="right"/>
    </xf>
    <xf numFmtId="43" fontId="22" fillId="3" borderId="42" xfId="1" applyFont="1" applyFill="1" applyBorder="1" applyAlignment="1">
      <alignment horizontal="right"/>
    </xf>
    <xf numFmtId="43" fontId="22" fillId="3" borderId="43" xfId="1" applyFont="1" applyFill="1" applyBorder="1" applyAlignment="1">
      <alignment horizontal="right"/>
    </xf>
    <xf numFmtId="43" fontId="22" fillId="3" borderId="44" xfId="1" applyFont="1" applyFill="1" applyBorder="1" applyAlignment="1">
      <alignment horizontal="right"/>
    </xf>
    <xf numFmtId="43" fontId="22" fillId="3" borderId="45" xfId="1" applyFont="1" applyFill="1" applyBorder="1" applyAlignment="1">
      <alignment horizontal="right"/>
    </xf>
    <xf numFmtId="43" fontId="22" fillId="3" borderId="46" xfId="1" applyFont="1" applyFill="1" applyBorder="1" applyAlignment="1">
      <alignment horizontal="right"/>
    </xf>
    <xf numFmtId="43" fontId="22" fillId="3" borderId="47" xfId="1" applyFont="1" applyFill="1" applyBorder="1" applyAlignment="1">
      <alignment horizontal="right"/>
    </xf>
    <xf numFmtId="43" fontId="22" fillId="3" borderId="23" xfId="1" applyFont="1" applyFill="1" applyBorder="1" applyAlignment="1">
      <alignment horizontal="right"/>
    </xf>
    <xf numFmtId="43" fontId="22" fillId="3" borderId="9" xfId="1" applyFont="1" applyFill="1" applyBorder="1" applyAlignment="1">
      <alignment horizontal="right"/>
    </xf>
    <xf numFmtId="43" fontId="22" fillId="3" borderId="28" xfId="1" applyFont="1" applyFill="1" applyBorder="1" applyAlignment="1">
      <alignment horizontal="right"/>
    </xf>
    <xf numFmtId="43" fontId="22" fillId="3" borderId="48" xfId="1" applyFont="1" applyFill="1" applyBorder="1" applyAlignment="1">
      <alignment vertical="center"/>
    </xf>
    <xf numFmtId="43" fontId="22" fillId="3" borderId="49" xfId="1" applyFont="1" applyFill="1" applyBorder="1" applyAlignment="1">
      <alignment horizontal="right"/>
    </xf>
    <xf numFmtId="43" fontId="22" fillId="3" borderId="50" xfId="1" applyFont="1" applyFill="1" applyBorder="1" applyAlignment="1">
      <alignment horizontal="right"/>
    </xf>
    <xf numFmtId="43" fontId="22" fillId="3" borderId="51" xfId="1" applyFont="1" applyFill="1" applyBorder="1" applyAlignment="1">
      <alignment horizontal="right"/>
    </xf>
    <xf numFmtId="2" fontId="23" fillId="0" borderId="0" xfId="2" applyNumberFormat="1" applyFont="1" applyAlignment="1">
      <alignment horizontal="left"/>
    </xf>
    <xf numFmtId="2" fontId="23" fillId="0" borderId="0" xfId="2" applyNumberFormat="1" applyFont="1" applyAlignment="1">
      <alignment horizontal="right"/>
    </xf>
    <xf numFmtId="0" fontId="24" fillId="0" borderId="0" xfId="2" applyFont="1" applyAlignment="1">
      <alignment horizontal="right"/>
    </xf>
    <xf numFmtId="43" fontId="0" fillId="2" borderId="0" xfId="0" applyNumberFormat="1" applyFill="1"/>
    <xf numFmtId="2" fontId="24" fillId="0" borderId="0" xfId="3" applyNumberFormat="1" applyFont="1" applyAlignment="1">
      <alignment horizontal="left" vertical="center" wrapText="1"/>
    </xf>
    <xf numFmtId="2" fontId="23" fillId="0" borderId="0" xfId="3" applyNumberFormat="1" applyFont="1" applyAlignment="1">
      <alignment horizontal="right"/>
    </xf>
    <xf numFmtId="43" fontId="23" fillId="0" borderId="0" xfId="1" applyFont="1" applyFill="1" applyBorder="1" applyAlignment="1">
      <alignment horizontal="right"/>
    </xf>
    <xf numFmtId="0" fontId="6" fillId="0" borderId="0" xfId="2" applyFont="1"/>
    <xf numFmtId="0" fontId="0" fillId="0" borderId="0" xfId="0" applyAlignment="1">
      <alignment horizontal="right"/>
    </xf>
    <xf numFmtId="0" fontId="26" fillId="0" borderId="0" xfId="2" applyFont="1"/>
    <xf numFmtId="0" fontId="6" fillId="0" borderId="0" xfId="2" applyFont="1" applyAlignment="1">
      <alignment horizontal="left"/>
    </xf>
    <xf numFmtId="0" fontId="24" fillId="0" borderId="0" xfId="2" applyFont="1" applyAlignment="1">
      <alignment horizontal="left"/>
    </xf>
    <xf numFmtId="0" fontId="3" fillId="0" borderId="0" xfId="2"/>
    <xf numFmtId="0" fontId="3" fillId="0" borderId="0" xfId="2" applyAlignment="1">
      <alignment horizontal="right"/>
    </xf>
    <xf numFmtId="0" fontId="29" fillId="0" borderId="0" xfId="0" applyFont="1"/>
    <xf numFmtId="0" fontId="28" fillId="0" borderId="0" xfId="0" applyFont="1" applyAlignment="1">
      <alignment wrapText="1"/>
    </xf>
    <xf numFmtId="0" fontId="28" fillId="0" borderId="53" xfId="0" applyFont="1" applyBorder="1" applyAlignment="1">
      <alignment wrapText="1"/>
    </xf>
    <xf numFmtId="4" fontId="0" fillId="2" borderId="0" xfId="0" applyNumberFormat="1" applyFill="1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58" xfId="0" applyBorder="1"/>
    <xf numFmtId="0" fontId="28" fillId="0" borderId="56" xfId="0" applyFont="1" applyBorder="1" applyAlignment="1">
      <alignment wrapText="1"/>
    </xf>
    <xf numFmtId="0" fontId="0" fillId="2" borderId="0" xfId="0" applyFill="1" applyBorder="1"/>
    <xf numFmtId="0" fontId="0" fillId="2" borderId="59" xfId="0" applyFill="1" applyBorder="1"/>
    <xf numFmtId="0" fontId="28" fillId="8" borderId="52" xfId="0" applyFont="1" applyFill="1" applyBorder="1" applyAlignment="1">
      <alignment wrapText="1"/>
    </xf>
    <xf numFmtId="0" fontId="28" fillId="8" borderId="53" xfId="0" applyFont="1" applyFill="1" applyBorder="1" applyAlignment="1">
      <alignment wrapText="1"/>
    </xf>
    <xf numFmtId="0" fontId="28" fillId="8" borderId="56" xfId="0" applyFont="1" applyFill="1" applyBorder="1" applyAlignment="1">
      <alignment wrapText="1"/>
    </xf>
    <xf numFmtId="0" fontId="30" fillId="7" borderId="52" xfId="0" applyFont="1" applyFill="1" applyBorder="1" applyAlignment="1"/>
    <xf numFmtId="0" fontId="30" fillId="7" borderId="53" xfId="0" applyFont="1" applyFill="1" applyBorder="1" applyAlignment="1"/>
    <xf numFmtId="0" fontId="30" fillId="7" borderId="56" xfId="0" applyFont="1" applyFill="1" applyBorder="1" applyAlignment="1"/>
    <xf numFmtId="0" fontId="28" fillId="0" borderId="54" xfId="0" applyFont="1" applyBorder="1" applyAlignment="1">
      <alignment wrapText="1"/>
    </xf>
    <xf numFmtId="0" fontId="28" fillId="0" borderId="55" xfId="0" applyFont="1" applyBorder="1" applyAlignment="1">
      <alignment wrapText="1"/>
    </xf>
    <xf numFmtId="0" fontId="28" fillId="0" borderId="57" xfId="0" applyFont="1" applyBorder="1" applyAlignment="1">
      <alignment wrapText="1"/>
    </xf>
    <xf numFmtId="0" fontId="30" fillId="7" borderId="52" xfId="0" applyFont="1" applyFill="1" applyBorder="1" applyAlignment="1">
      <alignment wrapText="1"/>
    </xf>
    <xf numFmtId="0" fontId="30" fillId="7" borderId="53" xfId="0" applyFont="1" applyFill="1" applyBorder="1" applyAlignment="1">
      <alignment wrapText="1"/>
    </xf>
    <xf numFmtId="0" fontId="30" fillId="7" borderId="56" xfId="0" applyFont="1" applyFill="1" applyBorder="1" applyAlignment="1">
      <alignment wrapText="1"/>
    </xf>
    <xf numFmtId="0" fontId="28" fillId="8" borderId="52" xfId="0" applyFont="1" applyFill="1" applyBorder="1" applyAlignment="1">
      <alignment horizontal="left" wrapText="1"/>
    </xf>
    <xf numFmtId="0" fontId="28" fillId="8" borderId="53" xfId="0" applyFont="1" applyFill="1" applyBorder="1" applyAlignment="1">
      <alignment horizontal="left" wrapText="1"/>
    </xf>
    <xf numFmtId="0" fontId="28" fillId="8" borderId="56" xfId="0" applyFont="1" applyFill="1" applyBorder="1" applyAlignment="1">
      <alignment horizontal="left" wrapText="1"/>
    </xf>
    <xf numFmtId="0" fontId="28" fillId="0" borderId="52" xfId="0" applyFont="1" applyBorder="1" applyAlignment="1">
      <alignment wrapText="1"/>
    </xf>
    <xf numFmtId="0" fontId="28" fillId="0" borderId="53" xfId="0" applyFont="1" applyBorder="1" applyAlignment="1">
      <alignment wrapText="1"/>
    </xf>
    <xf numFmtId="0" fontId="28" fillId="0" borderId="56" xfId="0" applyFont="1" applyBorder="1" applyAlignment="1">
      <alignment wrapText="1"/>
    </xf>
    <xf numFmtId="0" fontId="28" fillId="0" borderId="52" xfId="0" applyFont="1" applyBorder="1" applyAlignment="1">
      <alignment horizontal="left" wrapText="1"/>
    </xf>
    <xf numFmtId="0" fontId="28" fillId="0" borderId="53" xfId="0" applyFont="1" applyBorder="1" applyAlignment="1">
      <alignment horizontal="left" wrapText="1"/>
    </xf>
    <xf numFmtId="0" fontId="28" fillId="0" borderId="56" xfId="0" applyFont="1" applyBorder="1" applyAlignment="1">
      <alignment horizontal="left" wrapText="1"/>
    </xf>
    <xf numFmtId="0" fontId="28" fillId="0" borderId="52" xfId="0" applyFont="1" applyBorder="1" applyAlignment="1"/>
    <xf numFmtId="0" fontId="28" fillId="0" borderId="53" xfId="0" applyFont="1" applyBorder="1" applyAlignment="1"/>
    <xf numFmtId="0" fontId="28" fillId="0" borderId="56" xfId="0" applyFont="1" applyBorder="1" applyAlignment="1"/>
    <xf numFmtId="0" fontId="28" fillId="0" borderId="52" xfId="0" applyFont="1" applyBorder="1" applyAlignment="1">
      <alignment horizontal="left" vertical="center" wrapText="1"/>
    </xf>
    <xf numFmtId="0" fontId="28" fillId="0" borderId="53" xfId="0" applyFont="1" applyBorder="1" applyAlignment="1">
      <alignment horizontal="left" vertical="center" wrapText="1"/>
    </xf>
    <xf numFmtId="0" fontId="28" fillId="0" borderId="56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wrapText="1"/>
    </xf>
    <xf numFmtId="0" fontId="28" fillId="0" borderId="18" xfId="0" applyFont="1" applyBorder="1" applyAlignment="1">
      <alignment horizontal="left" wrapText="1"/>
    </xf>
    <xf numFmtId="0" fontId="28" fillId="0" borderId="19" xfId="0" applyFont="1" applyBorder="1" applyAlignment="1">
      <alignment horizontal="left" wrapText="1"/>
    </xf>
    <xf numFmtId="0" fontId="31" fillId="6" borderId="3" xfId="0" applyFont="1" applyFill="1" applyBorder="1" applyAlignment="1">
      <alignment wrapText="1"/>
    </xf>
    <xf numFmtId="0" fontId="31" fillId="6" borderId="4" xfId="0" applyFont="1" applyFill="1" applyBorder="1" applyAlignment="1">
      <alignment wrapText="1"/>
    </xf>
    <xf numFmtId="0" fontId="31" fillId="6" borderId="5" xfId="0" applyFont="1" applyFill="1" applyBorder="1" applyAlignment="1">
      <alignment wrapText="1"/>
    </xf>
    <xf numFmtId="0" fontId="28" fillId="0" borderId="52" xfId="0" applyFont="1" applyBorder="1" applyAlignment="1">
      <alignment horizontal="left" vertical="center"/>
    </xf>
    <xf numFmtId="0" fontId="28" fillId="0" borderId="53" xfId="0" applyFont="1" applyBorder="1" applyAlignment="1">
      <alignment horizontal="left" vertical="center"/>
    </xf>
    <xf numFmtId="0" fontId="28" fillId="0" borderId="56" xfId="0" applyFont="1" applyBorder="1" applyAlignment="1">
      <alignment horizontal="left" vertical="center"/>
    </xf>
    <xf numFmtId="0" fontId="28" fillId="2" borderId="52" xfId="0" applyFont="1" applyFill="1" applyBorder="1" applyAlignment="1">
      <alignment horizontal="left" vertical="center"/>
    </xf>
    <xf numFmtId="0" fontId="28" fillId="2" borderId="53" xfId="0" applyFont="1" applyFill="1" applyBorder="1" applyAlignment="1">
      <alignment horizontal="left" vertical="center"/>
    </xf>
    <xf numFmtId="0" fontId="28" fillId="2" borderId="56" xfId="0" applyFont="1" applyFill="1" applyBorder="1" applyAlignment="1">
      <alignment horizontal="left" vertical="center"/>
    </xf>
    <xf numFmtId="0" fontId="8" fillId="3" borderId="6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13" xfId="2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25" fillId="6" borderId="3" xfId="0" applyFont="1" applyFill="1" applyBorder="1" applyAlignment="1">
      <alignment wrapText="1"/>
    </xf>
    <xf numFmtId="0" fontId="25" fillId="6" borderId="4" xfId="0" applyFont="1" applyFill="1" applyBorder="1" applyAlignment="1">
      <alignment wrapText="1"/>
    </xf>
    <xf numFmtId="0" fontId="25" fillId="6" borderId="5" xfId="0" applyFont="1" applyFill="1" applyBorder="1" applyAlignment="1">
      <alignment wrapText="1"/>
    </xf>
    <xf numFmtId="0" fontId="27" fillId="7" borderId="52" xfId="0" applyFont="1" applyFill="1" applyBorder="1" applyAlignment="1"/>
    <xf numFmtId="0" fontId="27" fillId="7" borderId="53" xfId="0" applyFont="1" applyFill="1" applyBorder="1" applyAlignment="1"/>
    <xf numFmtId="0" fontId="27" fillId="7" borderId="56" xfId="0" applyFont="1" applyFill="1" applyBorder="1" applyAlignment="1"/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16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vertical="center" wrapText="1"/>
    </xf>
  </cellXfs>
  <cellStyles count="45">
    <cellStyle name="Moeda 2" xfId="4"/>
    <cellStyle name="Moeda 2 2" xfId="5"/>
    <cellStyle name="Moeda 2 2 2" xfId="6"/>
    <cellStyle name="Moeda 2 3" xfId="7"/>
    <cellStyle name="Moeda 2 4" xfId="44"/>
    <cellStyle name="Moeda 3" xfId="8"/>
    <cellStyle name="Moeda 3 2" xfId="9"/>
    <cellStyle name="Moeda 3 2 2" xfId="10"/>
    <cellStyle name="Moeda 3 3" xfId="11"/>
    <cellStyle name="Moeda 4" xfId="12"/>
    <cellStyle name="Moeda 4 2" xfId="13"/>
    <cellStyle name="Moeda 5" xfId="14"/>
    <cellStyle name="Moeda 5 2" xfId="15"/>
    <cellStyle name="Moeda 6" xfId="16"/>
    <cellStyle name="Moeda 7" xfId="17"/>
    <cellStyle name="Normal" xfId="0" builtinId="0"/>
    <cellStyle name="Normal 2" xfId="3"/>
    <cellStyle name="Normal 2 2" xfId="18"/>
    <cellStyle name="Normal 2 2 2" xfId="19"/>
    <cellStyle name="Normal 2 3" xfId="20"/>
    <cellStyle name="Normal 2 4" xfId="43"/>
    <cellStyle name="Normal 3" xfId="2"/>
    <cellStyle name="Normal 4" xfId="21"/>
    <cellStyle name="Normal 4 2" xfId="22"/>
    <cellStyle name="Porcentagem 2" xfId="23"/>
    <cellStyle name="Porcentagem 2 2" xfId="24"/>
    <cellStyle name="Porcentagem 2 2 2" xfId="25"/>
    <cellStyle name="Porcentagem 2 3" xfId="26"/>
    <cellStyle name="Porcentagem 3" xfId="27"/>
    <cellStyle name="Porcentagem 3 2" xfId="28"/>
    <cellStyle name="Porcentagem 3 2 2" xfId="29"/>
    <cellStyle name="Porcentagem 3 3" xfId="30"/>
    <cellStyle name="Porcentagem 4" xfId="31"/>
    <cellStyle name="Separador de milhares" xfId="1" builtinId="3"/>
    <cellStyle name="Separador de milhares 2" xfId="32"/>
    <cellStyle name="Separador de milhares 2 2" xfId="33"/>
    <cellStyle name="Separador de milhares 2 2 2" xfId="34"/>
    <cellStyle name="Separador de milhares 2 3" xfId="35"/>
    <cellStyle name="Separador de milhares 3" xfId="36"/>
    <cellStyle name="Separador de milhares 3 2" xfId="37"/>
    <cellStyle name="Separador de milhares 3 2 2" xfId="38"/>
    <cellStyle name="Separador de milhares 3 3" xfId="39"/>
    <cellStyle name="Separador de milhares 4" xfId="40"/>
    <cellStyle name="Separador de milhares 4 2" xfId="41"/>
    <cellStyle name="Separador de milhares 5" xfId="42"/>
  </cellStyles>
  <dxfs count="0"/>
  <tableStyles count="1" defaultTableStyle="TableStyleMedium9" defaultPivotStyle="PivotStyleLight16">
    <tableStyle name="Estilo de Tabela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Y137"/>
  <sheetViews>
    <sheetView showGridLines="0" tabSelected="1" workbookViewId="0">
      <selection activeCell="L35" sqref="L35"/>
    </sheetView>
  </sheetViews>
  <sheetFormatPr defaultRowHeight="15"/>
  <cols>
    <col min="2" max="2" width="35" customWidth="1"/>
    <col min="3" max="3" width="16.42578125" bestFit="1" customWidth="1"/>
    <col min="4" max="4" width="15.28515625" bestFit="1" customWidth="1"/>
    <col min="5" max="5" width="18" bestFit="1" customWidth="1"/>
    <col min="6" max="6" width="16.42578125" style="85" bestFit="1" customWidth="1"/>
    <col min="7" max="7" width="15.28515625" style="2" bestFit="1" customWidth="1"/>
    <col min="8" max="8" width="12" style="2" bestFit="1" customWidth="1"/>
    <col min="9" max="9" width="17.7109375" style="2" bestFit="1" customWidth="1"/>
    <col min="10" max="10" width="17.42578125" style="2" customWidth="1"/>
    <col min="11" max="11" width="15.28515625" style="2" bestFit="1" customWidth="1"/>
    <col min="12" max="12" width="12" style="2" bestFit="1" customWidth="1"/>
    <col min="13" max="13" width="17.42578125" style="2" customWidth="1"/>
    <col min="14" max="14" width="16.42578125" style="2" bestFit="1" customWidth="1"/>
    <col min="15" max="15" width="14.42578125" style="2" bestFit="1" customWidth="1"/>
    <col min="16" max="16" width="12.7109375" style="2" bestFit="1" customWidth="1"/>
    <col min="17" max="49" width="17.42578125" style="2" customWidth="1"/>
    <col min="50" max="50" width="18.5703125" style="2" bestFit="1" customWidth="1"/>
    <col min="51" max="51" width="15.7109375" style="2" bestFit="1" customWidth="1"/>
    <col min="52" max="52" width="14.42578125" style="2" bestFit="1" customWidth="1"/>
    <col min="53" max="53" width="19.5703125" style="2" customWidth="1"/>
    <col min="54" max="54" width="9.140625" style="2"/>
    <col min="55" max="55" width="16.42578125" style="2" bestFit="1" customWidth="1"/>
    <col min="56" max="56" width="9.28515625" style="2" bestFit="1" customWidth="1"/>
    <col min="57" max="58" width="9.140625" style="2"/>
  </cols>
  <sheetData>
    <row r="1" spans="1:337" ht="24" customHeight="1">
      <c r="B1" s="162" t="s">
        <v>0</v>
      </c>
      <c r="C1" s="162"/>
      <c r="D1" s="162"/>
      <c r="E1" s="162"/>
      <c r="F1" s="1"/>
    </row>
    <row r="2" spans="1:337">
      <c r="B2" s="162"/>
      <c r="C2" s="162"/>
      <c r="D2" s="162"/>
      <c r="E2" s="162"/>
      <c r="F2" s="1"/>
      <c r="BE2"/>
      <c r="BF2"/>
    </row>
    <row r="3" spans="1:337" ht="15.75" thickBot="1">
      <c r="B3" s="163"/>
      <c r="C3" s="162"/>
      <c r="D3" s="162"/>
      <c r="E3" s="162"/>
      <c r="F3" s="3"/>
      <c r="BA3" s="4" t="s">
        <v>1</v>
      </c>
      <c r="BE3"/>
      <c r="BF3"/>
    </row>
    <row r="4" spans="1:337" ht="21.75" customHeight="1">
      <c r="B4" s="164" t="s">
        <v>2</v>
      </c>
      <c r="C4" s="166" t="s">
        <v>3</v>
      </c>
      <c r="D4" s="167"/>
      <c r="E4" s="168"/>
      <c r="F4" s="166" t="s">
        <v>4</v>
      </c>
      <c r="G4" s="167"/>
      <c r="H4" s="167"/>
      <c r="I4" s="168"/>
      <c r="J4" s="166" t="s">
        <v>5</v>
      </c>
      <c r="K4" s="167"/>
      <c r="L4" s="167"/>
      <c r="M4" s="167"/>
      <c r="N4" s="146" t="s">
        <v>6</v>
      </c>
      <c r="O4" s="147"/>
      <c r="P4" s="147"/>
      <c r="Q4" s="148"/>
      <c r="R4" s="146" t="s">
        <v>7</v>
      </c>
      <c r="S4" s="147"/>
      <c r="T4" s="147"/>
      <c r="U4" s="148"/>
      <c r="V4" s="146" t="s">
        <v>8</v>
      </c>
      <c r="W4" s="147"/>
      <c r="X4" s="147"/>
      <c r="Y4" s="147"/>
      <c r="Z4" s="149" t="s">
        <v>9</v>
      </c>
      <c r="AA4" s="150"/>
      <c r="AB4" s="150"/>
      <c r="AC4" s="150"/>
      <c r="AD4" s="149" t="s">
        <v>10</v>
      </c>
      <c r="AE4" s="150"/>
      <c r="AF4" s="150"/>
      <c r="AG4" s="150"/>
      <c r="AH4" s="149" t="s">
        <v>11</v>
      </c>
      <c r="AI4" s="150"/>
      <c r="AJ4" s="150"/>
      <c r="AK4" s="151"/>
      <c r="AL4" s="152" t="s">
        <v>12</v>
      </c>
      <c r="AM4" s="151"/>
      <c r="AN4" s="151"/>
      <c r="AO4" s="151"/>
      <c r="AP4" s="149" t="s">
        <v>13</v>
      </c>
      <c r="AQ4" s="150"/>
      <c r="AR4" s="150"/>
      <c r="AS4" s="153"/>
      <c r="AT4" s="149" t="s">
        <v>49</v>
      </c>
      <c r="AU4" s="150"/>
      <c r="AV4" s="150"/>
      <c r="AW4" s="153"/>
      <c r="AX4" s="154" t="s">
        <v>14</v>
      </c>
      <c r="AY4" s="154"/>
      <c r="AZ4" s="154"/>
      <c r="BA4" s="155"/>
      <c r="BB4"/>
      <c r="BC4"/>
      <c r="BD4"/>
      <c r="BE4"/>
      <c r="BF4"/>
    </row>
    <row r="5" spans="1:337">
      <c r="B5" s="165"/>
      <c r="C5" s="5" t="s">
        <v>15</v>
      </c>
      <c r="D5" s="6" t="s">
        <v>16</v>
      </c>
      <c r="E5" s="7" t="s">
        <v>17</v>
      </c>
      <c r="F5" s="5" t="s">
        <v>15</v>
      </c>
      <c r="G5" s="6" t="s">
        <v>16</v>
      </c>
      <c r="H5" s="8" t="s">
        <v>18</v>
      </c>
      <c r="I5" s="7" t="s">
        <v>17</v>
      </c>
      <c r="J5" s="5" t="s">
        <v>15</v>
      </c>
      <c r="K5" s="6" t="s">
        <v>16</v>
      </c>
      <c r="L5" s="8" t="s">
        <v>18</v>
      </c>
      <c r="M5" s="9" t="s">
        <v>17</v>
      </c>
      <c r="N5" s="10" t="s">
        <v>15</v>
      </c>
      <c r="O5" s="6" t="s">
        <v>16</v>
      </c>
      <c r="P5" s="8" t="s">
        <v>18</v>
      </c>
      <c r="Q5" s="11" t="s">
        <v>17</v>
      </c>
      <c r="R5" s="10" t="s">
        <v>15</v>
      </c>
      <c r="S5" s="6" t="s">
        <v>16</v>
      </c>
      <c r="T5" s="8" t="s">
        <v>18</v>
      </c>
      <c r="U5" s="11" t="s">
        <v>17</v>
      </c>
      <c r="V5" s="12" t="s">
        <v>15</v>
      </c>
      <c r="W5" s="13" t="s">
        <v>16</v>
      </c>
      <c r="X5" s="13" t="s">
        <v>18</v>
      </c>
      <c r="Y5" s="14" t="s">
        <v>17</v>
      </c>
      <c r="Z5" s="13" t="s">
        <v>15</v>
      </c>
      <c r="AA5" s="13" t="s">
        <v>19</v>
      </c>
      <c r="AB5" s="13" t="s">
        <v>20</v>
      </c>
      <c r="AC5" s="14" t="s">
        <v>17</v>
      </c>
      <c r="AD5" s="13" t="s">
        <v>15</v>
      </c>
      <c r="AE5" s="13" t="s">
        <v>19</v>
      </c>
      <c r="AF5" s="13" t="s">
        <v>20</v>
      </c>
      <c r="AG5" s="15" t="s">
        <v>17</v>
      </c>
      <c r="AH5" s="13" t="s">
        <v>15</v>
      </c>
      <c r="AI5" s="13" t="s">
        <v>19</v>
      </c>
      <c r="AJ5" s="15" t="s">
        <v>20</v>
      </c>
      <c r="AK5" s="15" t="s">
        <v>17</v>
      </c>
      <c r="AL5" s="13" t="s">
        <v>15</v>
      </c>
      <c r="AM5" s="13" t="s">
        <v>19</v>
      </c>
      <c r="AN5" s="13" t="s">
        <v>20</v>
      </c>
      <c r="AO5" s="15" t="s">
        <v>17</v>
      </c>
      <c r="AP5" s="13" t="s">
        <v>15</v>
      </c>
      <c r="AQ5" s="13" t="s">
        <v>19</v>
      </c>
      <c r="AR5" s="15" t="s">
        <v>20</v>
      </c>
      <c r="AS5" s="13" t="s">
        <v>17</v>
      </c>
      <c r="AT5" s="13" t="s">
        <v>15</v>
      </c>
      <c r="AU5" s="13" t="s">
        <v>19</v>
      </c>
      <c r="AV5" s="15" t="s">
        <v>20</v>
      </c>
      <c r="AW5" s="13" t="s">
        <v>17</v>
      </c>
      <c r="AX5" s="16" t="s">
        <v>15</v>
      </c>
      <c r="AY5" s="17" t="s">
        <v>16</v>
      </c>
      <c r="AZ5" s="18" t="s">
        <v>18</v>
      </c>
      <c r="BA5" s="19" t="s">
        <v>17</v>
      </c>
      <c r="BB5"/>
      <c r="BC5"/>
      <c r="BD5"/>
      <c r="BE5"/>
      <c r="BF5"/>
    </row>
    <row r="6" spans="1:337" s="38" customFormat="1">
      <c r="A6"/>
      <c r="B6" s="20" t="s">
        <v>21</v>
      </c>
      <c r="C6" s="21">
        <v>2187108.9300000002</v>
      </c>
      <c r="D6" s="22">
        <v>32477.21</v>
      </c>
      <c r="E6" s="23">
        <v>2154631.7200000002</v>
      </c>
      <c r="F6" s="21">
        <v>2187108.9300000002</v>
      </c>
      <c r="G6" s="22"/>
      <c r="H6" s="22">
        <v>28252.74</v>
      </c>
      <c r="I6" s="23">
        <f>F6-G6-H6</f>
        <v>2158856.19</v>
      </c>
      <c r="J6" s="21">
        <v>2187108.9300000002</v>
      </c>
      <c r="K6" s="22"/>
      <c r="L6" s="21"/>
      <c r="M6" s="24">
        <f>J6-K6-L6</f>
        <v>2187108.9300000002</v>
      </c>
      <c r="N6" s="25">
        <v>2187108.9300000002</v>
      </c>
      <c r="O6" s="26"/>
      <c r="P6" s="26"/>
      <c r="Q6" s="27">
        <f>N6-O6-P6</f>
        <v>2187108.9300000002</v>
      </c>
      <c r="R6" s="25">
        <v>2187108.9300000002</v>
      </c>
      <c r="S6" s="26"/>
      <c r="T6" s="26">
        <v>24865.200000000001</v>
      </c>
      <c r="U6" s="27">
        <f>R6-S6-T6</f>
        <v>2162243.73</v>
      </c>
      <c r="V6" s="25">
        <v>2187108.9300000002</v>
      </c>
      <c r="W6" s="26"/>
      <c r="X6" s="28">
        <v>1195.47</v>
      </c>
      <c r="Y6" s="29">
        <f>V6-W6-X6</f>
        <v>2185913.46</v>
      </c>
      <c r="Z6" s="25">
        <v>2187108.9300000002</v>
      </c>
      <c r="AA6" s="30"/>
      <c r="AB6" s="31">
        <v>1204.8</v>
      </c>
      <c r="AC6" s="29">
        <f>Z6-AA6-AB6</f>
        <v>2185904.1300000004</v>
      </c>
      <c r="AD6" s="32">
        <v>2188669.9700000002</v>
      </c>
      <c r="AE6" s="26"/>
      <c r="AF6" s="26">
        <v>1215.53</v>
      </c>
      <c r="AG6" s="29">
        <f>AD6-AE6-AF6</f>
        <v>2187454.4400000004</v>
      </c>
      <c r="AH6" s="32">
        <v>2188669.9700000002</v>
      </c>
      <c r="AI6" s="26"/>
      <c r="AJ6" s="28">
        <v>1225.8</v>
      </c>
      <c r="AK6" s="29">
        <f>AH6-AI6-AJ6</f>
        <v>2187444.1700000004</v>
      </c>
      <c r="AL6" s="32">
        <v>2188669.9700000002</v>
      </c>
      <c r="AM6" s="33"/>
      <c r="AN6" s="33">
        <v>1235.69</v>
      </c>
      <c r="AO6" s="27">
        <f>AL6-AM6-AN6</f>
        <v>2187434.2800000003</v>
      </c>
      <c r="AP6" s="32">
        <v>2190311.89</v>
      </c>
      <c r="AQ6" s="33"/>
      <c r="AR6" s="33">
        <v>1246.67</v>
      </c>
      <c r="AS6" s="34">
        <f>AP6-AQ6-AR6</f>
        <v>2189065.2200000002</v>
      </c>
      <c r="AT6" s="32">
        <v>2188985.77</v>
      </c>
      <c r="AU6" s="26">
        <v>0</v>
      </c>
      <c r="AV6" s="33">
        <v>1256.06</v>
      </c>
      <c r="AW6" s="34">
        <f>AT6-AU6-AV6</f>
        <v>2187729.71</v>
      </c>
      <c r="AX6" s="35">
        <f>C6+F6+J6+N6+R6+V6+Z6+AD6+AH6+AL6+AP6+AT6</f>
        <v>26255070.079999998</v>
      </c>
      <c r="AY6" s="35">
        <f>D6+G6+K6+O6+S6+W6+AA6+AE6+AI6+AM6+AQ6+AU6</f>
        <v>32477.21</v>
      </c>
      <c r="AZ6" s="36">
        <f>H6+L6+P6+T6+X6+AB6+AF6+AJ6+AN6+AR6+AV6</f>
        <v>61697.960000000006</v>
      </c>
      <c r="BA6" s="37">
        <f>AX6-AY6-AZ6</f>
        <v>26160894.909999996</v>
      </c>
      <c r="BB6"/>
      <c r="BC6" t="s">
        <v>22</v>
      </c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</row>
    <row r="7" spans="1:337" s="38" customFormat="1">
      <c r="A7"/>
      <c r="B7" s="39" t="s">
        <v>23</v>
      </c>
      <c r="C7" s="40">
        <v>1541389.46</v>
      </c>
      <c r="D7" s="22">
        <v>192209.6</v>
      </c>
      <c r="E7" s="23">
        <v>1349179.8599999999</v>
      </c>
      <c r="F7" s="40">
        <v>1541389.46</v>
      </c>
      <c r="G7" s="22">
        <v>193834.87</v>
      </c>
      <c r="H7" s="41"/>
      <c r="I7" s="23">
        <f t="shared" ref="I7:I24" si="0">F7-G7-H7</f>
        <v>1347554.5899999999</v>
      </c>
      <c r="J7" s="40">
        <v>1541389.46</v>
      </c>
      <c r="K7" s="22">
        <v>195180.23</v>
      </c>
      <c r="L7" s="41">
        <v>50663.360000000001</v>
      </c>
      <c r="M7" s="24">
        <f>J7-K7-L7</f>
        <v>1295545.8699999999</v>
      </c>
      <c r="N7" s="42">
        <v>1541389.46</v>
      </c>
      <c r="O7" s="26">
        <v>196578.5</v>
      </c>
      <c r="P7" s="26">
        <v>16065.14</v>
      </c>
      <c r="Q7" s="27">
        <f t="shared" ref="Q7:Q24" si="1">N7-O7-P7</f>
        <v>1328745.82</v>
      </c>
      <c r="R7" s="42">
        <v>1541389.46</v>
      </c>
      <c r="S7" s="26">
        <v>230973.83</v>
      </c>
      <c r="T7" s="26">
        <v>55265.99</v>
      </c>
      <c r="U7" s="27">
        <f t="shared" ref="U7:U24" si="2">R7-S7-T7</f>
        <v>1255149.6399999999</v>
      </c>
      <c r="V7" s="42">
        <v>1541389.46</v>
      </c>
      <c r="W7" s="26">
        <v>232702.43</v>
      </c>
      <c r="X7" s="28">
        <v>77765.7</v>
      </c>
      <c r="Y7" s="29">
        <f t="shared" ref="Y7:Y24" si="3">V7-W7-X7</f>
        <v>1230921.33</v>
      </c>
      <c r="Z7" s="42">
        <v>1541389.46</v>
      </c>
      <c r="AA7" s="30">
        <v>234287.24</v>
      </c>
      <c r="AB7" s="31">
        <v>41229.03</v>
      </c>
      <c r="AC7" s="29">
        <f t="shared" ref="AC7:AC24" si="4">Z7-AA7-AB7</f>
        <v>1265873.19</v>
      </c>
      <c r="AD7" s="43">
        <v>1542429.79</v>
      </c>
      <c r="AE7" s="26">
        <v>236110.84</v>
      </c>
      <c r="AF7" s="26">
        <v>46850.64</v>
      </c>
      <c r="AG7" s="29">
        <f t="shared" ref="AG7:AG24" si="5">AD7-AE7-AF7</f>
        <v>1259468.31</v>
      </c>
      <c r="AH7" s="43">
        <v>1542429.79</v>
      </c>
      <c r="AI7" s="26">
        <v>237854.81</v>
      </c>
      <c r="AJ7" s="28">
        <v>32569.38</v>
      </c>
      <c r="AK7" s="29">
        <f t="shared" ref="AK7:AK24" si="6">AH7-AI7-AJ7</f>
        <v>1272005.6000000001</v>
      </c>
      <c r="AL7" s="43">
        <v>1542429.79</v>
      </c>
      <c r="AM7" s="26">
        <v>239533.74</v>
      </c>
      <c r="AN7" s="26">
        <v>32774.89</v>
      </c>
      <c r="AO7" s="27">
        <f t="shared" ref="AO7:AO24" si="7">AL7-AM7-AN7</f>
        <v>1270121.1600000001</v>
      </c>
      <c r="AP7" s="43">
        <v>1543524.03</v>
      </c>
      <c r="AQ7" s="26">
        <v>241399.22</v>
      </c>
      <c r="AR7" s="26">
        <v>33003.230000000003</v>
      </c>
      <c r="AS7" s="34">
        <f t="shared" ref="AS7:AS24" si="8">AP7-AQ7-AR7</f>
        <v>1269121.58</v>
      </c>
      <c r="AT7" s="43">
        <v>1542640.25</v>
      </c>
      <c r="AU7" s="26">
        <v>242993.4</v>
      </c>
      <c r="AV7" s="26">
        <v>113258.20999999998</v>
      </c>
      <c r="AW7" s="34">
        <f t="shared" ref="AW7:AW24" si="9">AT7-AU7-AV7</f>
        <v>1186388.6400000001</v>
      </c>
      <c r="AX7" s="35">
        <f t="shared" ref="AX7:AX24" si="10">C7+F7+J7+N7+R7+V7+Z7+AD7+AH7+AL7+AP7+AT7</f>
        <v>18503179.869999997</v>
      </c>
      <c r="AY7" s="35">
        <f t="shared" ref="AY7:AY24" si="11">D7+G7+K7+O7+S7+W7+AA7+AE7+AI7+AM7+AQ7+AU7</f>
        <v>2673658.71</v>
      </c>
      <c r="AZ7" s="36">
        <f t="shared" ref="AZ7:AZ24" si="12">H7+L7+P7+T7+X7+AB7+AF7+AJ7+AN7+AR7+AV7</f>
        <v>499445.56999999995</v>
      </c>
      <c r="BA7" s="37">
        <f t="shared" ref="BA7:BA24" si="13">AX7-AY7-AZ7</f>
        <v>15330075.589999996</v>
      </c>
      <c r="BB7"/>
      <c r="BC7" s="44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</row>
    <row r="8" spans="1:337">
      <c r="B8" s="39" t="s">
        <v>24</v>
      </c>
      <c r="C8" s="40">
        <v>6772001.1600000001</v>
      </c>
      <c r="D8" s="22">
        <v>189786.22</v>
      </c>
      <c r="E8" s="23">
        <v>6582214.9400000004</v>
      </c>
      <c r="F8" s="40">
        <v>6772001.1600000001</v>
      </c>
      <c r="G8" s="22">
        <v>55830.49</v>
      </c>
      <c r="H8" s="41"/>
      <c r="I8" s="23">
        <f t="shared" si="0"/>
        <v>6716170.6699999999</v>
      </c>
      <c r="J8" s="40">
        <v>6772001.1600000001</v>
      </c>
      <c r="K8" s="22">
        <v>56214.2</v>
      </c>
      <c r="L8" s="41"/>
      <c r="M8" s="24">
        <f t="shared" ref="M8:M24" si="14">J8-K8-L8</f>
        <v>6715786.96</v>
      </c>
      <c r="N8" s="42">
        <v>6772001.1600000001</v>
      </c>
      <c r="O8" s="26">
        <v>56613</v>
      </c>
      <c r="P8" s="26"/>
      <c r="Q8" s="27">
        <f t="shared" si="1"/>
        <v>6715388.1600000001</v>
      </c>
      <c r="R8" s="42">
        <v>6772001.1600000001</v>
      </c>
      <c r="S8" s="26">
        <v>57038.55</v>
      </c>
      <c r="T8" s="26">
        <v>9745.9599999999991</v>
      </c>
      <c r="U8" s="27">
        <f t="shared" si="2"/>
        <v>6705216.6500000004</v>
      </c>
      <c r="V8" s="42">
        <v>6772001.1600000001</v>
      </c>
      <c r="W8" s="26">
        <v>57437.71</v>
      </c>
      <c r="X8" s="28"/>
      <c r="Y8" s="29">
        <f t="shared" si="3"/>
        <v>6714563.4500000002</v>
      </c>
      <c r="Z8" s="42">
        <v>6772001.1600000001</v>
      </c>
      <c r="AA8" s="30">
        <v>57815.73</v>
      </c>
      <c r="AB8" s="31">
        <v>258046.21</v>
      </c>
      <c r="AC8" s="29">
        <f t="shared" si="4"/>
        <v>6456139.2199999997</v>
      </c>
      <c r="AD8" s="43">
        <v>6777259.3799999999</v>
      </c>
      <c r="AE8" s="26">
        <v>58250.71</v>
      </c>
      <c r="AF8" s="26">
        <v>366383.98</v>
      </c>
      <c r="AG8" s="29">
        <f t="shared" si="5"/>
        <v>6352624.6899999995</v>
      </c>
      <c r="AH8" s="43">
        <v>6777259.3799999999</v>
      </c>
      <c r="AI8" s="26">
        <v>58666.7</v>
      </c>
      <c r="AJ8" s="28"/>
      <c r="AK8" s="29">
        <f t="shared" si="6"/>
        <v>6718592.6799999997</v>
      </c>
      <c r="AL8" s="43">
        <v>6777259.3799999999</v>
      </c>
      <c r="AM8" s="26">
        <v>59067.17</v>
      </c>
      <c r="AN8" s="26"/>
      <c r="AO8" s="27">
        <f t="shared" si="7"/>
        <v>6718192.21</v>
      </c>
      <c r="AP8" s="43">
        <v>6782790.0599999996</v>
      </c>
      <c r="AQ8" s="26">
        <v>59512.14</v>
      </c>
      <c r="AR8" s="26">
        <v>1312.91</v>
      </c>
      <c r="AS8" s="34">
        <f t="shared" si="8"/>
        <v>6721965.0099999998</v>
      </c>
      <c r="AT8" s="43">
        <v>6778323.1200000001</v>
      </c>
      <c r="AU8" s="26">
        <v>259537.41999999998</v>
      </c>
      <c r="AV8" s="26">
        <v>56113.98</v>
      </c>
      <c r="AW8" s="34">
        <f t="shared" si="9"/>
        <v>6462671.7199999997</v>
      </c>
      <c r="AX8" s="35">
        <f t="shared" si="10"/>
        <v>81296899.439999998</v>
      </c>
      <c r="AY8" s="35">
        <f t="shared" si="11"/>
        <v>1025770.04</v>
      </c>
      <c r="AZ8" s="36">
        <f t="shared" si="12"/>
        <v>691603.03999999992</v>
      </c>
      <c r="BA8" s="37">
        <f t="shared" si="13"/>
        <v>79579526.359999985</v>
      </c>
      <c r="BB8"/>
      <c r="BC8"/>
      <c r="BD8"/>
      <c r="BE8"/>
      <c r="BF8"/>
    </row>
    <row r="9" spans="1:337">
      <c r="B9" s="39" t="s">
        <v>25</v>
      </c>
      <c r="C9" s="21">
        <v>1555154.02</v>
      </c>
      <c r="D9" s="45">
        <v>67484.570000000007</v>
      </c>
      <c r="E9" s="23">
        <v>1487669.45</v>
      </c>
      <c r="F9" s="21">
        <v>1555154.02</v>
      </c>
      <c r="G9" s="45">
        <v>68059.740000000005</v>
      </c>
      <c r="H9" s="46"/>
      <c r="I9" s="23">
        <f t="shared" si="0"/>
        <v>1487094.28</v>
      </c>
      <c r="J9" s="21">
        <v>1555154.02</v>
      </c>
      <c r="K9" s="45">
        <v>68535.86</v>
      </c>
      <c r="L9" s="46"/>
      <c r="M9" s="24">
        <f t="shared" si="14"/>
        <v>1486618.16</v>
      </c>
      <c r="N9" s="25">
        <v>1555154.02</v>
      </c>
      <c r="O9" s="26">
        <v>69030.7</v>
      </c>
      <c r="P9" s="26"/>
      <c r="Q9" s="27">
        <f t="shared" si="1"/>
        <v>1486123.32</v>
      </c>
      <c r="R9" s="25">
        <v>1555154.02</v>
      </c>
      <c r="S9" s="26">
        <v>69558.720000000001</v>
      </c>
      <c r="T9" s="26"/>
      <c r="U9" s="27">
        <f t="shared" si="2"/>
        <v>1485595.3</v>
      </c>
      <c r="V9" s="25">
        <v>1555154.02</v>
      </c>
      <c r="W9" s="26">
        <v>70053.97</v>
      </c>
      <c r="X9" s="28"/>
      <c r="Y9" s="29">
        <f t="shared" si="3"/>
        <v>1485100.05</v>
      </c>
      <c r="Z9" s="25">
        <v>1555154.02</v>
      </c>
      <c r="AA9" s="30">
        <v>70523.02</v>
      </c>
      <c r="AB9" s="31"/>
      <c r="AC9" s="29">
        <f t="shared" si="4"/>
        <v>1484631</v>
      </c>
      <c r="AD9" s="43">
        <v>1556205.45</v>
      </c>
      <c r="AE9" s="26">
        <v>71062.75</v>
      </c>
      <c r="AF9" s="26">
        <v>765.86</v>
      </c>
      <c r="AG9" s="29">
        <f t="shared" si="5"/>
        <v>1484376.8399999999</v>
      </c>
      <c r="AH9" s="43">
        <v>1556205.45</v>
      </c>
      <c r="AI9" s="26">
        <v>71578.92</v>
      </c>
      <c r="AJ9" s="28">
        <v>1644.02</v>
      </c>
      <c r="AK9" s="29">
        <f t="shared" si="6"/>
        <v>1482982.51</v>
      </c>
      <c r="AL9" s="43">
        <v>1556205.45</v>
      </c>
      <c r="AM9" s="26">
        <v>72075.83</v>
      </c>
      <c r="AN9" s="26">
        <v>97156.34</v>
      </c>
      <c r="AO9" s="27">
        <f t="shared" si="7"/>
        <v>1386973.2799999998</v>
      </c>
      <c r="AP9" s="43">
        <v>1557311.37</v>
      </c>
      <c r="AQ9" s="26">
        <v>72627.960000000006</v>
      </c>
      <c r="AR9" s="26"/>
      <c r="AS9" s="34">
        <f t="shared" si="8"/>
        <v>1484683.4100000001</v>
      </c>
      <c r="AT9" s="43">
        <v>1556418.1600000001</v>
      </c>
      <c r="AU9" s="26">
        <f>21379.19+51720.6</f>
        <v>73099.789999999994</v>
      </c>
      <c r="AV9" s="26">
        <v>10533.92</v>
      </c>
      <c r="AW9" s="34">
        <f t="shared" si="9"/>
        <v>1472784.4500000002</v>
      </c>
      <c r="AX9" s="35">
        <f t="shared" si="10"/>
        <v>18668424.019999996</v>
      </c>
      <c r="AY9" s="35">
        <f t="shared" si="11"/>
        <v>843691.83</v>
      </c>
      <c r="AZ9" s="36">
        <f t="shared" si="12"/>
        <v>110100.14</v>
      </c>
      <c r="BA9" s="37">
        <f t="shared" si="13"/>
        <v>17714632.049999997</v>
      </c>
      <c r="BB9"/>
      <c r="BC9" s="44"/>
      <c r="BD9"/>
      <c r="BE9"/>
      <c r="BF9"/>
    </row>
    <row r="10" spans="1:337" s="38" customFormat="1">
      <c r="A10"/>
      <c r="B10" s="39" t="s">
        <v>26</v>
      </c>
      <c r="C10" s="21">
        <v>3633267.56</v>
      </c>
      <c r="D10" s="45"/>
      <c r="E10" s="23">
        <v>3633267.56</v>
      </c>
      <c r="F10" s="21">
        <v>3633267.56</v>
      </c>
      <c r="G10" s="45"/>
      <c r="H10" s="45">
        <v>17018.68</v>
      </c>
      <c r="I10" s="23">
        <f t="shared" si="0"/>
        <v>3616248.88</v>
      </c>
      <c r="J10" s="21">
        <v>3633267.56</v>
      </c>
      <c r="K10" s="45"/>
      <c r="L10" s="45">
        <v>1000</v>
      </c>
      <c r="M10" s="24">
        <f t="shared" si="14"/>
        <v>3632267.56</v>
      </c>
      <c r="N10" s="25">
        <v>3633267.56</v>
      </c>
      <c r="O10" s="26"/>
      <c r="P10" s="26"/>
      <c r="Q10" s="27">
        <f t="shared" si="1"/>
        <v>3633267.56</v>
      </c>
      <c r="R10" s="25">
        <v>3633267.56</v>
      </c>
      <c r="S10" s="26"/>
      <c r="T10" s="26"/>
      <c r="U10" s="27">
        <f t="shared" si="2"/>
        <v>3633267.56</v>
      </c>
      <c r="V10" s="25">
        <v>3633267.56</v>
      </c>
      <c r="W10" s="26">
        <v>170765.38</v>
      </c>
      <c r="X10" s="28">
        <v>39459.120000000003</v>
      </c>
      <c r="Y10" s="29">
        <f t="shared" si="3"/>
        <v>3423043.06</v>
      </c>
      <c r="Z10" s="25">
        <v>3633267.56</v>
      </c>
      <c r="AA10" s="30"/>
      <c r="AB10" s="31">
        <v>52045.25</v>
      </c>
      <c r="AC10" s="29">
        <f t="shared" si="4"/>
        <v>3581222.31</v>
      </c>
      <c r="AD10" s="43">
        <v>3635869.23</v>
      </c>
      <c r="AE10" s="26"/>
      <c r="AF10" s="26">
        <v>26018.880000000001</v>
      </c>
      <c r="AG10" s="29">
        <f t="shared" si="5"/>
        <v>3609850.35</v>
      </c>
      <c r="AH10" s="43">
        <v>3635869.23</v>
      </c>
      <c r="AI10" s="26"/>
      <c r="AJ10" s="28">
        <v>4193.6099999999997</v>
      </c>
      <c r="AK10" s="29">
        <f t="shared" si="6"/>
        <v>3631675.62</v>
      </c>
      <c r="AL10" s="43">
        <v>3635869.23</v>
      </c>
      <c r="AM10" s="26"/>
      <c r="AN10" s="26">
        <v>22455.040000000001</v>
      </c>
      <c r="AO10" s="27">
        <f t="shared" si="7"/>
        <v>3613414.19</v>
      </c>
      <c r="AP10" s="43">
        <v>3576657.9</v>
      </c>
      <c r="AQ10" s="26"/>
      <c r="AR10" s="26">
        <v>16188.9</v>
      </c>
      <c r="AS10" s="34">
        <f t="shared" si="8"/>
        <v>3560469</v>
      </c>
      <c r="AT10" s="43">
        <v>3636420.92</v>
      </c>
      <c r="AU10" s="26">
        <v>0</v>
      </c>
      <c r="AV10" s="26">
        <v>10719.060000000001</v>
      </c>
      <c r="AW10" s="34">
        <f t="shared" si="9"/>
        <v>3625701.86</v>
      </c>
      <c r="AX10" s="35">
        <f t="shared" si="10"/>
        <v>43553559.43</v>
      </c>
      <c r="AY10" s="35">
        <f t="shared" si="11"/>
        <v>170765.38</v>
      </c>
      <c r="AZ10" s="36">
        <f t="shared" si="12"/>
        <v>189098.53999999998</v>
      </c>
      <c r="BA10" s="37">
        <f t="shared" si="13"/>
        <v>43193695.509999998</v>
      </c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</row>
    <row r="11" spans="1:337" s="38" customFormat="1" ht="16.5" customHeight="1">
      <c r="A11"/>
      <c r="B11" s="20" t="s">
        <v>27</v>
      </c>
      <c r="C11" s="21">
        <v>15402902.789999999</v>
      </c>
      <c r="D11" s="45">
        <v>3897495.59</v>
      </c>
      <c r="E11" s="23">
        <v>11505407.199999999</v>
      </c>
      <c r="F11" s="21">
        <v>15402902.789999999</v>
      </c>
      <c r="G11" s="45">
        <v>3934587.62</v>
      </c>
      <c r="H11" s="46"/>
      <c r="I11" s="23">
        <f t="shared" si="0"/>
        <v>11468315.169999998</v>
      </c>
      <c r="J11" s="21">
        <v>15402902.789999999</v>
      </c>
      <c r="K11" s="45">
        <v>3965291.4</v>
      </c>
      <c r="L11" s="46"/>
      <c r="M11" s="24">
        <f t="shared" si="14"/>
        <v>11437611.389999999</v>
      </c>
      <c r="N11" s="25">
        <v>15402902.789999999</v>
      </c>
      <c r="O11" s="26">
        <v>279428.74</v>
      </c>
      <c r="P11" s="26"/>
      <c r="Q11" s="27">
        <f t="shared" si="1"/>
        <v>15123474.049999999</v>
      </c>
      <c r="R11" s="25">
        <v>15402902.789999999</v>
      </c>
      <c r="S11" s="26">
        <v>281632.93</v>
      </c>
      <c r="T11" s="26">
        <v>50189.61</v>
      </c>
      <c r="U11" s="27">
        <f t="shared" si="2"/>
        <v>15071080.25</v>
      </c>
      <c r="V11" s="25">
        <v>15402902.789999999</v>
      </c>
      <c r="W11" s="26">
        <v>247385.96</v>
      </c>
      <c r="X11" s="28">
        <v>50691.51</v>
      </c>
      <c r="Y11" s="29">
        <f t="shared" si="3"/>
        <v>15104825.319999998</v>
      </c>
      <c r="Z11" s="25">
        <v>15402902.789999999</v>
      </c>
      <c r="AA11" s="30">
        <v>249416.42</v>
      </c>
      <c r="AB11" s="31">
        <v>51087.17</v>
      </c>
      <c r="AC11" s="29">
        <f t="shared" si="4"/>
        <v>15102399.199999999</v>
      </c>
      <c r="AD11" s="43">
        <v>15363024.140000001</v>
      </c>
      <c r="AE11" s="26">
        <v>251477.69</v>
      </c>
      <c r="AF11" s="26">
        <v>51542.45</v>
      </c>
      <c r="AG11" s="29">
        <f t="shared" si="5"/>
        <v>15060004.000000002</v>
      </c>
      <c r="AH11" s="43">
        <v>15363024.140000001</v>
      </c>
      <c r="AI11" s="26">
        <v>253448.95</v>
      </c>
      <c r="AJ11" s="28">
        <v>51977.85</v>
      </c>
      <c r="AK11" s="29">
        <f t="shared" si="6"/>
        <v>15057597.340000002</v>
      </c>
      <c r="AL11" s="43">
        <v>15363024.140000001</v>
      </c>
      <c r="AM11" s="26">
        <v>255346.69</v>
      </c>
      <c r="AN11" s="26">
        <v>52397.01</v>
      </c>
      <c r="AO11" s="27">
        <f t="shared" si="7"/>
        <v>15055280.440000001</v>
      </c>
      <c r="AP11" s="43">
        <v>15361035.109999999</v>
      </c>
      <c r="AQ11" s="26">
        <v>257455.31</v>
      </c>
      <c r="AR11" s="26"/>
      <c r="AS11" s="34">
        <f t="shared" si="8"/>
        <v>15103579.799999999</v>
      </c>
      <c r="AT11" s="43">
        <v>15350701.449999999</v>
      </c>
      <c r="AU11" s="26">
        <v>118990.04</v>
      </c>
      <c r="AV11" s="26">
        <v>19884.810000000001</v>
      </c>
      <c r="AW11" s="34">
        <f t="shared" si="9"/>
        <v>15211826.6</v>
      </c>
      <c r="AX11" s="35">
        <f t="shared" si="10"/>
        <v>184621128.50999999</v>
      </c>
      <c r="AY11" s="35">
        <f t="shared" si="11"/>
        <v>13991957.339999998</v>
      </c>
      <c r="AZ11" s="36">
        <f t="shared" si="12"/>
        <v>327770.40999999997</v>
      </c>
      <c r="BA11" s="37">
        <f t="shared" si="13"/>
        <v>170301400.75999999</v>
      </c>
      <c r="BB11"/>
      <c r="BC11" s="44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</row>
    <row r="12" spans="1:337" s="38" customFormat="1">
      <c r="A12"/>
      <c r="B12" s="39" t="s">
        <v>28</v>
      </c>
      <c r="C12" s="21">
        <v>4776017.5199999996</v>
      </c>
      <c r="D12" s="45">
        <v>1851148.73</v>
      </c>
      <c r="E12" s="23">
        <v>2924868.7899999996</v>
      </c>
      <c r="F12" s="21">
        <v>4776017.5199999996</v>
      </c>
      <c r="G12" s="45">
        <v>523618.56</v>
      </c>
      <c r="H12" s="46"/>
      <c r="I12" s="23">
        <f t="shared" si="0"/>
        <v>4252398.96</v>
      </c>
      <c r="J12" s="21">
        <v>4776017.5199999996</v>
      </c>
      <c r="K12" s="45">
        <v>503941.61</v>
      </c>
      <c r="L12" s="46"/>
      <c r="M12" s="24">
        <f t="shared" si="14"/>
        <v>4272075.9099999992</v>
      </c>
      <c r="N12" s="25">
        <v>4776017.5199999996</v>
      </c>
      <c r="O12" s="26">
        <v>507975.55</v>
      </c>
      <c r="P12" s="26">
        <v>73962.990000000005</v>
      </c>
      <c r="Q12" s="27">
        <f t="shared" si="1"/>
        <v>4194078.9799999995</v>
      </c>
      <c r="R12" s="25">
        <v>4776017.5199999996</v>
      </c>
      <c r="S12" s="26">
        <v>630240.56000000006</v>
      </c>
      <c r="T12" s="26">
        <v>176725.88</v>
      </c>
      <c r="U12" s="27">
        <f t="shared" si="2"/>
        <v>3969051.0799999996</v>
      </c>
      <c r="V12" s="25">
        <v>4776017.5199999996</v>
      </c>
      <c r="W12" s="26">
        <v>516317.59</v>
      </c>
      <c r="X12" s="28">
        <v>247172.35</v>
      </c>
      <c r="Y12" s="29">
        <f t="shared" si="3"/>
        <v>4012527.5799999996</v>
      </c>
      <c r="Z12" s="25">
        <v>4776017.5199999996</v>
      </c>
      <c r="AA12" s="30">
        <v>52707.54</v>
      </c>
      <c r="AB12" s="31">
        <v>313313.65999999997</v>
      </c>
      <c r="AC12" s="29">
        <f t="shared" si="4"/>
        <v>4409996.3199999994</v>
      </c>
      <c r="AD12" s="43">
        <v>4763219.9400000004</v>
      </c>
      <c r="AE12" s="26">
        <v>53111.27</v>
      </c>
      <c r="AF12" s="26">
        <v>75982.03</v>
      </c>
      <c r="AG12" s="29">
        <f t="shared" si="5"/>
        <v>4634126.6400000006</v>
      </c>
      <c r="AH12" s="43">
        <v>4763219.9400000004</v>
      </c>
      <c r="AI12" s="26">
        <v>53497.37</v>
      </c>
      <c r="AJ12" s="28">
        <v>444648.01</v>
      </c>
      <c r="AK12" s="29">
        <f t="shared" si="6"/>
        <v>4265074.5600000005</v>
      </c>
      <c r="AL12" s="43">
        <v>4763219.9400000004</v>
      </c>
      <c r="AM12" s="26">
        <v>53869.07</v>
      </c>
      <c r="AN12" s="26">
        <v>58896.78</v>
      </c>
      <c r="AO12" s="27">
        <f t="shared" si="7"/>
        <v>4650454.09</v>
      </c>
      <c r="AP12" s="43">
        <v>4767043.76</v>
      </c>
      <c r="AQ12" s="26">
        <v>54282.07</v>
      </c>
      <c r="AR12" s="26">
        <v>58701.58</v>
      </c>
      <c r="AS12" s="34">
        <f t="shared" si="8"/>
        <v>4654060.1099999994</v>
      </c>
      <c r="AT12" s="43">
        <v>4763955.3899999997</v>
      </c>
      <c r="AU12" s="26">
        <v>54635</v>
      </c>
      <c r="AV12" s="26">
        <v>143819.86000000002</v>
      </c>
      <c r="AW12" s="34">
        <f t="shared" si="9"/>
        <v>4565500.5299999993</v>
      </c>
      <c r="AX12" s="35">
        <f t="shared" si="10"/>
        <v>57252781.609999992</v>
      </c>
      <c r="AY12" s="35">
        <f t="shared" si="11"/>
        <v>4855344.92</v>
      </c>
      <c r="AZ12" s="36">
        <f t="shared" si="12"/>
        <v>1593223.1400000001</v>
      </c>
      <c r="BA12" s="37">
        <f t="shared" si="13"/>
        <v>50804213.54999999</v>
      </c>
      <c r="BB12"/>
      <c r="BC12" s="47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</row>
    <row r="13" spans="1:337" s="38" customFormat="1">
      <c r="A13"/>
      <c r="B13" s="39" t="s">
        <v>29</v>
      </c>
      <c r="C13" s="21">
        <v>7671660.0300000003</v>
      </c>
      <c r="D13" s="22"/>
      <c r="E13" s="23">
        <v>7671660.0300000003</v>
      </c>
      <c r="F13" s="21">
        <v>7671660.0300000003</v>
      </c>
      <c r="G13" s="22">
        <v>0</v>
      </c>
      <c r="H13" s="41"/>
      <c r="I13" s="23">
        <f t="shared" si="0"/>
        <v>7671660.0300000003</v>
      </c>
      <c r="J13" s="21">
        <v>7671660.0300000003</v>
      </c>
      <c r="K13" s="22"/>
      <c r="L13" s="41"/>
      <c r="M13" s="24">
        <f t="shared" si="14"/>
        <v>7671660.0300000003</v>
      </c>
      <c r="N13" s="25">
        <v>7671660.0300000003</v>
      </c>
      <c r="O13" s="26"/>
      <c r="P13" s="26"/>
      <c r="Q13" s="27">
        <f t="shared" si="1"/>
        <v>7671660.0300000003</v>
      </c>
      <c r="R13" s="25">
        <v>7671660.0300000003</v>
      </c>
      <c r="S13" s="26"/>
      <c r="T13" s="26">
        <v>636797.84</v>
      </c>
      <c r="U13" s="27">
        <f t="shared" si="2"/>
        <v>7034862.1900000004</v>
      </c>
      <c r="V13" s="25">
        <v>7671660.0300000003</v>
      </c>
      <c r="W13" s="26"/>
      <c r="X13" s="28">
        <v>643165.82999999996</v>
      </c>
      <c r="Y13" s="29">
        <f t="shared" si="3"/>
        <v>7028494.2000000002</v>
      </c>
      <c r="Z13" s="25">
        <v>7671660.0300000003</v>
      </c>
      <c r="AA13" s="30"/>
      <c r="AB13" s="31"/>
      <c r="AC13" s="29">
        <f t="shared" si="4"/>
        <v>7671660.0300000003</v>
      </c>
      <c r="AD13" s="43">
        <v>7677643.71</v>
      </c>
      <c r="AE13" s="26"/>
      <c r="AF13" s="26">
        <v>449904.35</v>
      </c>
      <c r="AG13" s="29">
        <f t="shared" si="5"/>
        <v>7227739.3600000003</v>
      </c>
      <c r="AH13" s="43">
        <v>7677643.71</v>
      </c>
      <c r="AI13" s="26"/>
      <c r="AJ13" s="28">
        <v>16192.45</v>
      </c>
      <c r="AK13" s="29">
        <f t="shared" si="6"/>
        <v>7661451.2599999998</v>
      </c>
      <c r="AL13" s="43">
        <v>7677643.71</v>
      </c>
      <c r="AM13" s="26"/>
      <c r="AN13" s="26"/>
      <c r="AO13" s="27">
        <f t="shared" si="7"/>
        <v>7677643.71</v>
      </c>
      <c r="AP13" s="43">
        <v>7683937.46</v>
      </c>
      <c r="AQ13" s="26"/>
      <c r="AR13" s="26"/>
      <c r="AS13" s="34">
        <f t="shared" si="8"/>
        <v>7683937.46</v>
      </c>
      <c r="AT13" s="43">
        <v>7678854.21</v>
      </c>
      <c r="AU13" s="26">
        <v>0</v>
      </c>
      <c r="AV13" s="26">
        <v>0</v>
      </c>
      <c r="AW13" s="34">
        <f t="shared" si="9"/>
        <v>7678854.21</v>
      </c>
      <c r="AX13" s="35">
        <f t="shared" si="10"/>
        <v>92097343.009999976</v>
      </c>
      <c r="AY13" s="35">
        <f t="shared" si="11"/>
        <v>0</v>
      </c>
      <c r="AZ13" s="36">
        <f t="shared" si="12"/>
        <v>1746060.47</v>
      </c>
      <c r="BA13" s="37">
        <f t="shared" si="13"/>
        <v>90351282.539999977</v>
      </c>
      <c r="BB13"/>
      <c r="BC13" s="47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</row>
    <row r="14" spans="1:337" s="38" customFormat="1">
      <c r="A14"/>
      <c r="B14" s="20" t="s">
        <v>30</v>
      </c>
      <c r="C14" s="40">
        <v>2640260.91</v>
      </c>
      <c r="D14" s="22"/>
      <c r="E14" s="23">
        <v>2640260.91</v>
      </c>
      <c r="F14" s="40">
        <v>2640260.91</v>
      </c>
      <c r="G14" s="22">
        <v>0</v>
      </c>
      <c r="H14" s="41"/>
      <c r="I14" s="23">
        <f t="shared" si="0"/>
        <v>2640260.91</v>
      </c>
      <c r="J14" s="40">
        <v>2640260.91</v>
      </c>
      <c r="K14" s="22"/>
      <c r="L14" s="41"/>
      <c r="M14" s="24">
        <f t="shared" si="14"/>
        <v>2640260.91</v>
      </c>
      <c r="N14" s="42">
        <v>2640260.91</v>
      </c>
      <c r="O14" s="26"/>
      <c r="P14" s="26"/>
      <c r="Q14" s="27">
        <f t="shared" si="1"/>
        <v>2640260.91</v>
      </c>
      <c r="R14" s="42">
        <v>2640260.91</v>
      </c>
      <c r="S14" s="26">
        <v>54077.82</v>
      </c>
      <c r="T14" s="26">
        <v>308342.09000000003</v>
      </c>
      <c r="U14" s="27">
        <f t="shared" si="2"/>
        <v>2277841.0000000005</v>
      </c>
      <c r="V14" s="42">
        <v>2640260.91</v>
      </c>
      <c r="W14" s="26">
        <v>54618.6</v>
      </c>
      <c r="X14" s="28"/>
      <c r="Y14" s="29">
        <f t="shared" si="3"/>
        <v>2585642.31</v>
      </c>
      <c r="Z14" s="42">
        <v>2640260.91</v>
      </c>
      <c r="AA14" s="30">
        <v>55044.91</v>
      </c>
      <c r="AB14" s="31"/>
      <c r="AC14" s="29">
        <f t="shared" si="4"/>
        <v>2585216</v>
      </c>
      <c r="AD14" s="43">
        <v>2641831.39</v>
      </c>
      <c r="AE14" s="26">
        <v>55535.47</v>
      </c>
      <c r="AF14" s="26"/>
      <c r="AG14" s="29">
        <f t="shared" si="5"/>
        <v>2586295.92</v>
      </c>
      <c r="AH14" s="43">
        <v>2641831.39</v>
      </c>
      <c r="AI14" s="26">
        <v>56004.6</v>
      </c>
      <c r="AJ14" s="28">
        <v>5528.02</v>
      </c>
      <c r="AK14" s="29">
        <f t="shared" si="6"/>
        <v>2580298.77</v>
      </c>
      <c r="AL14" s="43">
        <v>2641831.39</v>
      </c>
      <c r="AM14" s="26">
        <v>56456.23</v>
      </c>
      <c r="AN14" s="26">
        <f>54750.28-14491.43</f>
        <v>40258.85</v>
      </c>
      <c r="AO14" s="27">
        <f t="shared" si="7"/>
        <v>2545116.31</v>
      </c>
      <c r="AP14" s="43">
        <v>2643857.35</v>
      </c>
      <c r="AQ14" s="26">
        <v>56958.05</v>
      </c>
      <c r="AR14" s="26">
        <v>34885.699999999997</v>
      </c>
      <c r="AS14" s="34">
        <f t="shared" si="8"/>
        <v>2552013.6</v>
      </c>
      <c r="AT14" s="43">
        <v>2642221.0499999998</v>
      </c>
      <c r="AU14" s="26">
        <v>57386.879999999997</v>
      </c>
      <c r="AV14" s="26">
        <v>19866.2</v>
      </c>
      <c r="AW14" s="34">
        <f t="shared" si="9"/>
        <v>2564967.9699999997</v>
      </c>
      <c r="AX14" s="35">
        <f t="shared" si="10"/>
        <v>31693398.940000005</v>
      </c>
      <c r="AY14" s="35">
        <f t="shared" si="11"/>
        <v>446082.56</v>
      </c>
      <c r="AZ14" s="36">
        <f t="shared" si="12"/>
        <v>408880.86000000004</v>
      </c>
      <c r="BA14" s="37">
        <f t="shared" si="13"/>
        <v>30838435.520000007</v>
      </c>
      <c r="BB14"/>
      <c r="BC14" s="47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</row>
    <row r="15" spans="1:337" s="38" customFormat="1">
      <c r="A15"/>
      <c r="B15" s="39" t="s">
        <v>31</v>
      </c>
      <c r="C15" s="40">
        <v>3952882.63</v>
      </c>
      <c r="D15" s="22"/>
      <c r="E15" s="23">
        <v>3952882.63</v>
      </c>
      <c r="F15" s="40">
        <v>3952882.63</v>
      </c>
      <c r="G15" s="22">
        <v>0</v>
      </c>
      <c r="H15" s="41"/>
      <c r="I15" s="23">
        <f t="shared" si="0"/>
        <v>3952882.63</v>
      </c>
      <c r="J15" s="40">
        <v>3952882.63</v>
      </c>
      <c r="K15" s="22"/>
      <c r="L15" s="41"/>
      <c r="M15" s="24">
        <f t="shared" si="14"/>
        <v>3952882.63</v>
      </c>
      <c r="N15" s="42">
        <v>3952882.63</v>
      </c>
      <c r="O15" s="26"/>
      <c r="P15" s="26"/>
      <c r="Q15" s="27">
        <f t="shared" si="1"/>
        <v>3952882.63</v>
      </c>
      <c r="R15" s="42">
        <v>3952882.63</v>
      </c>
      <c r="S15" s="26"/>
      <c r="T15" s="26">
        <v>7683.59</v>
      </c>
      <c r="U15" s="27">
        <f>R15-S15-T15</f>
        <v>3945199.04</v>
      </c>
      <c r="V15" s="42">
        <v>3952882.63</v>
      </c>
      <c r="W15" s="26"/>
      <c r="X15" s="28">
        <v>7760.43</v>
      </c>
      <c r="Y15" s="29">
        <f t="shared" si="3"/>
        <v>3945122.1999999997</v>
      </c>
      <c r="Z15" s="42">
        <v>3952882.63</v>
      </c>
      <c r="AA15" s="30"/>
      <c r="AB15" s="31">
        <v>24984.83</v>
      </c>
      <c r="AC15" s="29">
        <f t="shared" si="4"/>
        <v>3927897.8</v>
      </c>
      <c r="AD15" s="43">
        <v>3951744.62</v>
      </c>
      <c r="AE15" s="26"/>
      <c r="AF15" s="26">
        <v>25210.34</v>
      </c>
      <c r="AG15" s="29">
        <f t="shared" si="5"/>
        <v>3926534.2800000003</v>
      </c>
      <c r="AH15" s="43">
        <v>3951744.62</v>
      </c>
      <c r="AI15" s="26"/>
      <c r="AJ15" s="28">
        <v>25424.55</v>
      </c>
      <c r="AK15" s="29">
        <f t="shared" si="6"/>
        <v>3926320.0700000003</v>
      </c>
      <c r="AL15" s="43">
        <v>3951744.62</v>
      </c>
      <c r="AM15" s="26"/>
      <c r="AN15" s="26">
        <v>34267.51</v>
      </c>
      <c r="AO15" s="27">
        <f t="shared" si="7"/>
        <v>3917477.1100000003</v>
      </c>
      <c r="AP15" s="43">
        <v>3954880.72</v>
      </c>
      <c r="AQ15" s="26"/>
      <c r="AR15" s="26">
        <v>30764.41</v>
      </c>
      <c r="AS15" s="34">
        <f t="shared" si="8"/>
        <v>3924116.31</v>
      </c>
      <c r="AT15" s="43">
        <v>3952347.8</v>
      </c>
      <c r="AU15" s="26">
        <v>0</v>
      </c>
      <c r="AV15" s="26">
        <v>67728.87</v>
      </c>
      <c r="AW15" s="34">
        <f t="shared" si="9"/>
        <v>3884618.9299999997</v>
      </c>
      <c r="AX15" s="35">
        <f t="shared" si="10"/>
        <v>47432640.789999992</v>
      </c>
      <c r="AY15" s="35">
        <f t="shared" si="11"/>
        <v>0</v>
      </c>
      <c r="AZ15" s="36">
        <f t="shared" si="12"/>
        <v>223824.53</v>
      </c>
      <c r="BA15" s="37">
        <f t="shared" si="13"/>
        <v>47208816.25999999</v>
      </c>
      <c r="BB15"/>
      <c r="BC15" s="47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</row>
    <row r="16" spans="1:337" s="38" customFormat="1">
      <c r="A16"/>
      <c r="B16" s="39" t="s">
        <v>32</v>
      </c>
      <c r="C16" s="48">
        <v>6666004.9000000004</v>
      </c>
      <c r="D16" s="49"/>
      <c r="E16" s="23">
        <v>6666004.9000000004</v>
      </c>
      <c r="F16" s="48">
        <v>6666004.9000000004</v>
      </c>
      <c r="G16" s="49">
        <v>0</v>
      </c>
      <c r="H16" s="50"/>
      <c r="I16" s="23">
        <f t="shared" si="0"/>
        <v>6666004.9000000004</v>
      </c>
      <c r="J16" s="48">
        <v>6666004.9000000004</v>
      </c>
      <c r="K16" s="49"/>
      <c r="L16" s="50"/>
      <c r="M16" s="24">
        <f t="shared" si="14"/>
        <v>6666004.9000000004</v>
      </c>
      <c r="N16" s="51">
        <v>6666004.9000000004</v>
      </c>
      <c r="O16" s="26"/>
      <c r="P16" s="26"/>
      <c r="Q16" s="27">
        <f t="shared" si="1"/>
        <v>6666004.9000000004</v>
      </c>
      <c r="R16" s="51">
        <v>6666004.9000000004</v>
      </c>
      <c r="S16" s="26"/>
      <c r="T16" s="26"/>
      <c r="U16" s="27">
        <f>R16-S16-T16</f>
        <v>6666004.9000000004</v>
      </c>
      <c r="V16" s="51">
        <v>6666004.9000000004</v>
      </c>
      <c r="W16" s="26"/>
      <c r="X16" s="28">
        <v>7331.94</v>
      </c>
      <c r="Y16" s="29">
        <f t="shared" si="3"/>
        <v>6658672.96</v>
      </c>
      <c r="Z16" s="51">
        <v>6666004.9000000004</v>
      </c>
      <c r="AA16" s="30"/>
      <c r="AB16" s="31">
        <v>42753.75</v>
      </c>
      <c r="AC16" s="29">
        <f t="shared" si="4"/>
        <v>6623251.1500000004</v>
      </c>
      <c r="AD16" s="43">
        <v>6671177.6399999997</v>
      </c>
      <c r="AE16" s="26"/>
      <c r="AF16" s="26"/>
      <c r="AG16" s="29">
        <f t="shared" si="5"/>
        <v>6671177.6399999997</v>
      </c>
      <c r="AH16" s="43">
        <v>6671177.6399999997</v>
      </c>
      <c r="AI16" s="26"/>
      <c r="AJ16" s="28"/>
      <c r="AK16" s="29">
        <f t="shared" si="6"/>
        <v>6671177.6399999997</v>
      </c>
      <c r="AL16" s="43">
        <v>6671177.6399999997</v>
      </c>
      <c r="AM16" s="26"/>
      <c r="AN16" s="26"/>
      <c r="AO16" s="27">
        <f t="shared" si="7"/>
        <v>6671177.6399999997</v>
      </c>
      <c r="AP16" s="43">
        <v>6676618.4199999999</v>
      </c>
      <c r="AQ16" s="26"/>
      <c r="AR16" s="26"/>
      <c r="AS16" s="34">
        <f t="shared" si="8"/>
        <v>6676618.4199999999</v>
      </c>
      <c r="AT16" s="43">
        <v>6672224.0899999999</v>
      </c>
      <c r="AU16" s="26">
        <v>0</v>
      </c>
      <c r="AV16" s="26">
        <v>14641.91</v>
      </c>
      <c r="AW16" s="34">
        <f t="shared" si="9"/>
        <v>6657582.1799999997</v>
      </c>
      <c r="AX16" s="35">
        <f t="shared" si="10"/>
        <v>80024409.730000004</v>
      </c>
      <c r="AY16" s="35">
        <f t="shared" si="11"/>
        <v>0</v>
      </c>
      <c r="AZ16" s="36">
        <f t="shared" si="12"/>
        <v>64727.600000000006</v>
      </c>
      <c r="BA16" s="37">
        <f t="shared" si="13"/>
        <v>79959682.13000001</v>
      </c>
      <c r="BB16"/>
      <c r="BC16" s="52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</row>
    <row r="17" spans="1:337">
      <c r="B17" s="39" t="s">
        <v>33</v>
      </c>
      <c r="C17" s="48">
        <v>2755123.52</v>
      </c>
      <c r="D17" s="49">
        <v>466393.44</v>
      </c>
      <c r="E17" s="23">
        <v>2288730.08</v>
      </c>
      <c r="F17" s="48">
        <v>2755123.52</v>
      </c>
      <c r="G17" s="49">
        <v>470445.48</v>
      </c>
      <c r="H17" s="50"/>
      <c r="I17" s="23">
        <f t="shared" si="0"/>
        <v>2284678.04</v>
      </c>
      <c r="J17" s="48">
        <v>2755123.52</v>
      </c>
      <c r="K17" s="45">
        <v>473799.64</v>
      </c>
      <c r="L17" s="50"/>
      <c r="M17" s="24">
        <f t="shared" si="14"/>
        <v>2281323.88</v>
      </c>
      <c r="N17" s="51">
        <v>2755123.52</v>
      </c>
      <c r="O17" s="26">
        <v>477285.75</v>
      </c>
      <c r="P17" s="26"/>
      <c r="Q17" s="27">
        <f t="shared" si="1"/>
        <v>2277837.77</v>
      </c>
      <c r="R17" s="51">
        <v>2755123.52</v>
      </c>
      <c r="S17" s="26">
        <v>565842.37</v>
      </c>
      <c r="T17" s="26"/>
      <c r="U17" s="27">
        <f t="shared" si="2"/>
        <v>2189281.15</v>
      </c>
      <c r="V17" s="51">
        <v>2755123.52</v>
      </c>
      <c r="W17" s="26">
        <v>570180.03</v>
      </c>
      <c r="X17" s="28">
        <v>5558.57</v>
      </c>
      <c r="Y17" s="29">
        <f t="shared" si="3"/>
        <v>2179384.9200000004</v>
      </c>
      <c r="Z17" s="51">
        <v>2755123.52</v>
      </c>
      <c r="AA17" s="30">
        <v>574153.30000000005</v>
      </c>
      <c r="AB17" s="31">
        <v>169302.75</v>
      </c>
      <c r="AC17" s="29">
        <f t="shared" si="4"/>
        <v>2011667.4699999997</v>
      </c>
      <c r="AD17" s="53">
        <v>2757142.58</v>
      </c>
      <c r="AE17" s="26">
        <v>578725.22</v>
      </c>
      <c r="AF17" s="26">
        <v>276131.7</v>
      </c>
      <c r="AG17" s="29">
        <f t="shared" si="5"/>
        <v>1902285.6600000004</v>
      </c>
      <c r="AH17" s="53">
        <v>2757142.58</v>
      </c>
      <c r="AI17" s="26">
        <v>485856.47</v>
      </c>
      <c r="AJ17" s="28">
        <v>16630.849999999999</v>
      </c>
      <c r="AK17" s="29">
        <f t="shared" si="6"/>
        <v>2254655.2600000002</v>
      </c>
      <c r="AL17" s="53">
        <v>2757142.58</v>
      </c>
      <c r="AM17" s="26">
        <v>489568.87</v>
      </c>
      <c r="AN17" s="26">
        <v>1060.5</v>
      </c>
      <c r="AO17" s="27">
        <f t="shared" si="7"/>
        <v>2266513.21</v>
      </c>
      <c r="AP17" s="53">
        <v>2759266.27</v>
      </c>
      <c r="AQ17" s="26">
        <v>493567.92</v>
      </c>
      <c r="AR17" s="26">
        <v>1070.24</v>
      </c>
      <c r="AS17" s="34">
        <f t="shared" si="8"/>
        <v>2264628.11</v>
      </c>
      <c r="AT17" s="53">
        <v>2757551.04</v>
      </c>
      <c r="AU17" s="26">
        <v>496985.32999999996</v>
      </c>
      <c r="AV17" s="26">
        <v>197192.38</v>
      </c>
      <c r="AW17" s="34">
        <f t="shared" si="9"/>
        <v>2063373.33</v>
      </c>
      <c r="AX17" s="35">
        <f t="shared" si="10"/>
        <v>33074109.689999994</v>
      </c>
      <c r="AY17" s="35">
        <f t="shared" si="11"/>
        <v>6142803.8199999994</v>
      </c>
      <c r="AZ17" s="36">
        <f t="shared" si="12"/>
        <v>666946.99</v>
      </c>
      <c r="BA17" s="37">
        <f t="shared" si="13"/>
        <v>26264358.879999995</v>
      </c>
      <c r="BB17"/>
      <c r="BC17" s="52"/>
      <c r="BD17"/>
      <c r="BE17"/>
      <c r="BF17"/>
    </row>
    <row r="18" spans="1:337" s="38" customFormat="1">
      <c r="A18"/>
      <c r="B18" s="39" t="s">
        <v>34</v>
      </c>
      <c r="C18" s="48">
        <v>3828858.6</v>
      </c>
      <c r="D18" s="49"/>
      <c r="E18" s="23">
        <v>3828858.6</v>
      </c>
      <c r="F18" s="48">
        <v>3828858.6</v>
      </c>
      <c r="G18" s="49">
        <v>0</v>
      </c>
      <c r="H18" s="50"/>
      <c r="I18" s="23">
        <f t="shared" si="0"/>
        <v>3828858.6</v>
      </c>
      <c r="J18" s="48">
        <v>3828858.6</v>
      </c>
      <c r="K18" s="49"/>
      <c r="L18" s="45">
        <v>1139.69</v>
      </c>
      <c r="M18" s="24">
        <f t="shared" si="14"/>
        <v>3827718.91</v>
      </c>
      <c r="N18" s="51">
        <v>3828858.6</v>
      </c>
      <c r="O18" s="26"/>
      <c r="P18" s="26">
        <v>1149.08</v>
      </c>
      <c r="Q18" s="27">
        <f t="shared" si="1"/>
        <v>3827709.52</v>
      </c>
      <c r="R18" s="51">
        <v>3828858.6</v>
      </c>
      <c r="S18" s="26">
        <v>313089.36</v>
      </c>
      <c r="T18" s="26">
        <v>2335.4</v>
      </c>
      <c r="U18" s="27">
        <f t="shared" si="2"/>
        <v>3513433.8400000003</v>
      </c>
      <c r="V18" s="51">
        <v>3828858.6</v>
      </c>
      <c r="W18" s="26">
        <v>39230.959999999999</v>
      </c>
      <c r="X18" s="28">
        <v>2356.7199999999998</v>
      </c>
      <c r="Y18" s="29">
        <f t="shared" si="3"/>
        <v>3787270.92</v>
      </c>
      <c r="Z18" s="51">
        <v>3828858.6</v>
      </c>
      <c r="AA18" s="30">
        <v>39537.17</v>
      </c>
      <c r="AB18" s="31">
        <v>2375.04</v>
      </c>
      <c r="AC18" s="29">
        <f t="shared" si="4"/>
        <v>3786946.39</v>
      </c>
      <c r="AD18" s="32">
        <v>3831743.5</v>
      </c>
      <c r="AE18" s="26">
        <v>39889.51</v>
      </c>
      <c r="AF18" s="26">
        <v>2396.12</v>
      </c>
      <c r="AG18" s="29">
        <f t="shared" si="5"/>
        <v>3789457.87</v>
      </c>
      <c r="AH18" s="32">
        <v>3831743.5</v>
      </c>
      <c r="AI18" s="26">
        <v>40226.480000000003</v>
      </c>
      <c r="AJ18" s="28">
        <v>2416.2800000000002</v>
      </c>
      <c r="AK18" s="29">
        <f t="shared" si="6"/>
        <v>3789100.74</v>
      </c>
      <c r="AL18" s="32">
        <v>3831743.5</v>
      </c>
      <c r="AM18" s="26">
        <v>40550.870000000003</v>
      </c>
      <c r="AN18" s="26">
        <v>1226.5</v>
      </c>
      <c r="AO18" s="27">
        <f t="shared" si="7"/>
        <v>3789966.13</v>
      </c>
      <c r="AP18" s="32">
        <v>3834777.9</v>
      </c>
      <c r="AQ18" s="26">
        <v>40911.32</v>
      </c>
      <c r="AR18" s="26"/>
      <c r="AS18" s="34">
        <f t="shared" si="8"/>
        <v>3793866.58</v>
      </c>
      <c r="AT18" s="32">
        <v>3832327.12</v>
      </c>
      <c r="AU18" s="26">
        <v>41219.33</v>
      </c>
      <c r="AV18" s="26">
        <v>78870.58</v>
      </c>
      <c r="AW18" s="34">
        <f t="shared" si="9"/>
        <v>3712237.21</v>
      </c>
      <c r="AX18" s="35">
        <f t="shared" si="10"/>
        <v>45964345.719999999</v>
      </c>
      <c r="AY18" s="35">
        <f t="shared" si="11"/>
        <v>594654.99999999988</v>
      </c>
      <c r="AZ18" s="36">
        <f t="shared" si="12"/>
        <v>94265.41</v>
      </c>
      <c r="BA18" s="37">
        <f t="shared" si="13"/>
        <v>45275425.310000002</v>
      </c>
      <c r="BB18"/>
      <c r="BC18" s="52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</row>
    <row r="19" spans="1:337">
      <c r="B19" s="39" t="s">
        <v>35</v>
      </c>
      <c r="C19" s="48">
        <v>11518919.17</v>
      </c>
      <c r="D19" s="49">
        <v>481902.07</v>
      </c>
      <c r="E19" s="23">
        <v>11037017.1</v>
      </c>
      <c r="F19" s="48">
        <v>11518919.17</v>
      </c>
      <c r="G19" s="49">
        <v>283101.45</v>
      </c>
      <c r="H19" s="50"/>
      <c r="I19" s="23">
        <f t="shared" si="0"/>
        <v>11235817.720000001</v>
      </c>
      <c r="J19" s="48">
        <v>11518919.17</v>
      </c>
      <c r="K19" s="45">
        <v>284709.34999999998</v>
      </c>
      <c r="L19" s="50"/>
      <c r="M19" s="24">
        <f t="shared" si="14"/>
        <v>11234209.82</v>
      </c>
      <c r="N19" s="51">
        <v>11518919.17</v>
      </c>
      <c r="O19" s="26">
        <v>286380.49</v>
      </c>
      <c r="P19" s="26"/>
      <c r="Q19" s="27">
        <f t="shared" si="1"/>
        <v>11232538.68</v>
      </c>
      <c r="R19" s="51">
        <v>11518919.17</v>
      </c>
      <c r="S19" s="26">
        <v>288163.67</v>
      </c>
      <c r="T19" s="26">
        <v>3732.41</v>
      </c>
      <c r="U19" s="27">
        <f t="shared" si="2"/>
        <v>11227023.09</v>
      </c>
      <c r="V19" s="51">
        <v>11518919.17</v>
      </c>
      <c r="W19" s="26">
        <v>289836.36</v>
      </c>
      <c r="X19" s="28">
        <v>12025.16</v>
      </c>
      <c r="Y19" s="29">
        <f t="shared" si="3"/>
        <v>11217057.65</v>
      </c>
      <c r="Z19" s="51">
        <v>11518919.17</v>
      </c>
      <c r="AA19" s="30">
        <v>291420.42</v>
      </c>
      <c r="AB19" s="31">
        <v>13068.97</v>
      </c>
      <c r="AC19" s="29">
        <f t="shared" si="4"/>
        <v>11214429.779999999</v>
      </c>
      <c r="AD19" s="43">
        <v>11528005.23</v>
      </c>
      <c r="AE19" s="26">
        <v>293243.15999999997</v>
      </c>
      <c r="AF19" s="26">
        <v>9695.08</v>
      </c>
      <c r="AG19" s="29">
        <f t="shared" si="5"/>
        <v>11225066.99</v>
      </c>
      <c r="AH19" s="43">
        <v>11528005.23</v>
      </c>
      <c r="AI19" s="26">
        <v>294986.32</v>
      </c>
      <c r="AJ19" s="28"/>
      <c r="AK19" s="29">
        <f t="shared" si="6"/>
        <v>11233018.91</v>
      </c>
      <c r="AL19" s="43">
        <v>11528005.23</v>
      </c>
      <c r="AM19" s="26">
        <v>296664.46000000002</v>
      </c>
      <c r="AN19" s="26">
        <v>10352.32</v>
      </c>
      <c r="AO19" s="27">
        <f t="shared" si="7"/>
        <v>11220988.449999999</v>
      </c>
      <c r="AP19" s="43">
        <v>11537562.109999999</v>
      </c>
      <c r="AQ19" s="26">
        <v>298529.07</v>
      </c>
      <c r="AR19" s="26"/>
      <c r="AS19" s="34">
        <f t="shared" si="8"/>
        <v>11239033.039999999</v>
      </c>
      <c r="AT19" s="43">
        <v>11529843.34</v>
      </c>
      <c r="AU19" s="26">
        <v>300122.48</v>
      </c>
      <c r="AV19" s="26">
        <v>73748.989999999991</v>
      </c>
      <c r="AW19" s="34">
        <f t="shared" si="9"/>
        <v>11155971.869999999</v>
      </c>
      <c r="AX19" s="35">
        <f t="shared" si="10"/>
        <v>138283855.33000001</v>
      </c>
      <c r="AY19" s="35">
        <f t="shared" si="11"/>
        <v>3689059.3</v>
      </c>
      <c r="AZ19" s="36">
        <f t="shared" si="12"/>
        <v>122622.93</v>
      </c>
      <c r="BA19" s="37">
        <f t="shared" si="13"/>
        <v>134472173.09999999</v>
      </c>
      <c r="BB19"/>
      <c r="BC19" s="52"/>
      <c r="BD19"/>
      <c r="BE19"/>
      <c r="BF19"/>
    </row>
    <row r="20" spans="1:337" s="38" customFormat="1">
      <c r="A20"/>
      <c r="B20" s="39" t="s">
        <v>36</v>
      </c>
      <c r="C20" s="48">
        <v>990649.51</v>
      </c>
      <c r="D20" s="49"/>
      <c r="E20" s="23">
        <v>990649.51</v>
      </c>
      <c r="F20" s="48">
        <v>990649.51</v>
      </c>
      <c r="G20" s="49">
        <v>0</v>
      </c>
      <c r="H20" s="50"/>
      <c r="I20" s="23">
        <f t="shared" si="0"/>
        <v>990649.51</v>
      </c>
      <c r="J20" s="48">
        <v>990649.51</v>
      </c>
      <c r="K20" s="49"/>
      <c r="L20" s="50"/>
      <c r="M20" s="24">
        <f t="shared" si="14"/>
        <v>990649.51</v>
      </c>
      <c r="N20" s="51">
        <v>990649.51</v>
      </c>
      <c r="O20" s="26"/>
      <c r="P20" s="26"/>
      <c r="Q20" s="27">
        <f t="shared" si="1"/>
        <v>990649.51</v>
      </c>
      <c r="R20" s="51">
        <v>990649.51</v>
      </c>
      <c r="S20" s="26"/>
      <c r="T20" s="26">
        <v>5034.59</v>
      </c>
      <c r="U20" s="27">
        <f t="shared" si="2"/>
        <v>985614.92</v>
      </c>
      <c r="V20" s="51">
        <v>990649.51</v>
      </c>
      <c r="W20" s="26"/>
      <c r="X20" s="28">
        <v>38640.01</v>
      </c>
      <c r="Y20" s="29">
        <f t="shared" si="3"/>
        <v>952009.5</v>
      </c>
      <c r="Z20" s="51">
        <v>990649.51</v>
      </c>
      <c r="AA20" s="30"/>
      <c r="AB20" s="31">
        <v>5124.63</v>
      </c>
      <c r="AC20" s="29">
        <f t="shared" si="4"/>
        <v>985524.88</v>
      </c>
      <c r="AD20" s="43">
        <v>991245.73</v>
      </c>
      <c r="AE20" s="26"/>
      <c r="AF20" s="26">
        <v>5170.3</v>
      </c>
      <c r="AG20" s="29">
        <f t="shared" si="5"/>
        <v>986075.42999999993</v>
      </c>
      <c r="AH20" s="43">
        <v>991245.73</v>
      </c>
      <c r="AI20" s="26"/>
      <c r="AJ20" s="28">
        <v>5213.97</v>
      </c>
      <c r="AK20" s="29">
        <f t="shared" si="6"/>
        <v>986031.76</v>
      </c>
      <c r="AL20" s="43">
        <v>991245.73</v>
      </c>
      <c r="AM20" s="26"/>
      <c r="AN20" s="26">
        <v>122598.38</v>
      </c>
      <c r="AO20" s="27">
        <f t="shared" si="7"/>
        <v>868647.35</v>
      </c>
      <c r="AP20" s="43">
        <v>991872.85</v>
      </c>
      <c r="AQ20" s="26"/>
      <c r="AR20" s="26">
        <v>5302.74</v>
      </c>
      <c r="AS20" s="34">
        <f t="shared" si="8"/>
        <v>986570.11</v>
      </c>
      <c r="AT20" s="43">
        <v>991366.35000000009</v>
      </c>
      <c r="AU20" s="26">
        <v>0</v>
      </c>
      <c r="AV20" s="26">
        <v>33676.86</v>
      </c>
      <c r="AW20" s="34">
        <f t="shared" si="9"/>
        <v>957689.49000000011</v>
      </c>
      <c r="AX20" s="35">
        <f t="shared" si="10"/>
        <v>11891522.959999999</v>
      </c>
      <c r="AY20" s="35">
        <f t="shared" si="11"/>
        <v>0</v>
      </c>
      <c r="AZ20" s="36">
        <f t="shared" si="12"/>
        <v>220761.47999999998</v>
      </c>
      <c r="BA20" s="37">
        <f t="shared" si="13"/>
        <v>11670761.479999999</v>
      </c>
      <c r="BB20"/>
      <c r="BC20" s="52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</row>
    <row r="21" spans="1:337" s="38" customFormat="1">
      <c r="A21"/>
      <c r="B21" s="39" t="s">
        <v>37</v>
      </c>
      <c r="C21" s="48">
        <v>990722.22</v>
      </c>
      <c r="D21" s="49">
        <v>20841.830000000002</v>
      </c>
      <c r="E21" s="23">
        <v>969880.39</v>
      </c>
      <c r="F21" s="48">
        <v>990722.22</v>
      </c>
      <c r="G21" s="49">
        <v>21041.32</v>
      </c>
      <c r="H21" s="50"/>
      <c r="I21" s="23">
        <f t="shared" si="0"/>
        <v>969680.9</v>
      </c>
      <c r="J21" s="48">
        <v>990722.22</v>
      </c>
      <c r="K21" s="49"/>
      <c r="L21" s="45">
        <v>6336.95</v>
      </c>
      <c r="M21" s="24">
        <f t="shared" si="14"/>
        <v>984385.27</v>
      </c>
      <c r="N21" s="51">
        <v>990722.22</v>
      </c>
      <c r="O21" s="26"/>
      <c r="P21" s="26">
        <v>6400.32</v>
      </c>
      <c r="Q21" s="27">
        <f t="shared" si="1"/>
        <v>984321.9</v>
      </c>
      <c r="R21" s="51">
        <v>990722.22</v>
      </c>
      <c r="S21" s="26"/>
      <c r="T21" s="26">
        <v>8618.93</v>
      </c>
      <c r="U21" s="27">
        <f t="shared" si="2"/>
        <v>982103.28999999992</v>
      </c>
      <c r="V21" s="51">
        <v>990722.22</v>
      </c>
      <c r="W21" s="26"/>
      <c r="X21" s="28">
        <v>8693.2999999999993</v>
      </c>
      <c r="Y21" s="29">
        <f t="shared" si="3"/>
        <v>982028.91999999993</v>
      </c>
      <c r="Z21" s="51">
        <v>990722.22</v>
      </c>
      <c r="AA21" s="30"/>
      <c r="AB21" s="31">
        <v>8760.2999999999993</v>
      </c>
      <c r="AC21" s="29">
        <f t="shared" si="4"/>
        <v>981961.91999999993</v>
      </c>
      <c r="AD21" s="43">
        <v>991318.5</v>
      </c>
      <c r="AE21" s="26"/>
      <c r="AF21" s="26">
        <v>12517.4</v>
      </c>
      <c r="AG21" s="29">
        <f t="shared" si="5"/>
        <v>978801.1</v>
      </c>
      <c r="AH21" s="43">
        <v>991318.5</v>
      </c>
      <c r="AI21" s="26"/>
      <c r="AJ21" s="28">
        <v>2239.42</v>
      </c>
      <c r="AK21" s="29">
        <f t="shared" si="6"/>
        <v>989079.08</v>
      </c>
      <c r="AL21" s="43">
        <v>991318.5</v>
      </c>
      <c r="AM21" s="26"/>
      <c r="AN21" s="26">
        <v>2257.4699999999998</v>
      </c>
      <c r="AO21" s="27">
        <f t="shared" si="7"/>
        <v>989061.03</v>
      </c>
      <c r="AP21" s="43">
        <v>991945.68</v>
      </c>
      <c r="AQ21" s="26"/>
      <c r="AR21" s="26">
        <v>2277.54</v>
      </c>
      <c r="AS21" s="34">
        <f t="shared" si="8"/>
        <v>989668.14</v>
      </c>
      <c r="AT21" s="43">
        <v>991439.13</v>
      </c>
      <c r="AU21" s="26">
        <v>0</v>
      </c>
      <c r="AV21" s="26">
        <v>2294.69</v>
      </c>
      <c r="AW21" s="34">
        <f t="shared" si="9"/>
        <v>989144.44000000006</v>
      </c>
      <c r="AX21" s="35">
        <f t="shared" si="10"/>
        <v>11892395.85</v>
      </c>
      <c r="AY21" s="35">
        <f t="shared" si="11"/>
        <v>41883.15</v>
      </c>
      <c r="AZ21" s="36">
        <f t="shared" si="12"/>
        <v>60396.320000000007</v>
      </c>
      <c r="BA21" s="37">
        <f t="shared" si="13"/>
        <v>11790116.379999999</v>
      </c>
      <c r="BB21"/>
      <c r="BC21" s="52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</row>
    <row r="22" spans="1:337">
      <c r="B22" s="39" t="s">
        <v>38</v>
      </c>
      <c r="C22" s="48">
        <v>6967921.2000000002</v>
      </c>
      <c r="D22" s="49">
        <v>24277.42</v>
      </c>
      <c r="E22" s="23">
        <v>6943643.7800000003</v>
      </c>
      <c r="F22" s="48">
        <v>6967921.2000000002</v>
      </c>
      <c r="G22" s="49">
        <v>24496.77</v>
      </c>
      <c r="H22" s="50"/>
      <c r="I22" s="23">
        <f t="shared" si="0"/>
        <v>6943424.4300000006</v>
      </c>
      <c r="J22" s="48">
        <v>6967921.2000000002</v>
      </c>
      <c r="K22" s="45">
        <v>24496.77</v>
      </c>
      <c r="L22" s="50"/>
      <c r="M22" s="24">
        <f t="shared" si="14"/>
        <v>6943424.4300000006</v>
      </c>
      <c r="N22" s="51">
        <v>6967921.2000000002</v>
      </c>
      <c r="O22" s="26"/>
      <c r="P22" s="26"/>
      <c r="Q22" s="27">
        <f t="shared" si="1"/>
        <v>6967921.2000000002</v>
      </c>
      <c r="R22" s="51">
        <v>6967921.2000000002</v>
      </c>
      <c r="S22" s="26"/>
      <c r="T22" s="26"/>
      <c r="U22" s="27">
        <f t="shared" si="2"/>
        <v>6967921.2000000002</v>
      </c>
      <c r="V22" s="51">
        <v>6967921.2000000002</v>
      </c>
      <c r="W22" s="26"/>
      <c r="X22" s="28">
        <v>10183.25</v>
      </c>
      <c r="Y22" s="29">
        <f t="shared" si="3"/>
        <v>6957737.9500000002</v>
      </c>
      <c r="Z22" s="51">
        <v>6967921.2000000002</v>
      </c>
      <c r="AA22" s="30"/>
      <c r="AB22" s="31">
        <v>10285.08</v>
      </c>
      <c r="AC22" s="29">
        <f t="shared" si="4"/>
        <v>6957636.1200000001</v>
      </c>
      <c r="AD22" s="43">
        <v>6973337.4000000004</v>
      </c>
      <c r="AE22" s="26"/>
      <c r="AF22" s="26"/>
      <c r="AG22" s="29">
        <f t="shared" si="5"/>
        <v>6973337.4000000004</v>
      </c>
      <c r="AH22" s="43">
        <v>6973337.4000000004</v>
      </c>
      <c r="AI22" s="26"/>
      <c r="AJ22" s="28">
        <v>1201934.95</v>
      </c>
      <c r="AK22" s="29">
        <f t="shared" si="6"/>
        <v>5771402.4500000002</v>
      </c>
      <c r="AL22" s="43">
        <v>6973337.4000000004</v>
      </c>
      <c r="AM22" s="26"/>
      <c r="AN22" s="26"/>
      <c r="AO22" s="27">
        <f t="shared" si="7"/>
        <v>6973337.4000000004</v>
      </c>
      <c r="AP22" s="43">
        <v>6979034.2599999998</v>
      </c>
      <c r="AQ22" s="26"/>
      <c r="AR22" s="26"/>
      <c r="AS22" s="34">
        <f t="shared" si="8"/>
        <v>6979034.2599999998</v>
      </c>
      <c r="AT22" s="43">
        <v>6974433.0999999996</v>
      </c>
      <c r="AU22" s="26">
        <v>0</v>
      </c>
      <c r="AV22" s="26">
        <v>0</v>
      </c>
      <c r="AW22" s="34">
        <f t="shared" si="9"/>
        <v>6974433.0999999996</v>
      </c>
      <c r="AX22" s="35">
        <f t="shared" si="10"/>
        <v>83648927.960000008</v>
      </c>
      <c r="AY22" s="35">
        <f t="shared" si="11"/>
        <v>73270.960000000006</v>
      </c>
      <c r="AZ22" s="36">
        <f t="shared" si="12"/>
        <v>1222403.28</v>
      </c>
      <c r="BA22" s="37">
        <f t="shared" si="13"/>
        <v>82353253.720000014</v>
      </c>
      <c r="BB22"/>
      <c r="BC22"/>
      <c r="BD22"/>
      <c r="BE22"/>
      <c r="BF22"/>
    </row>
    <row r="23" spans="1:337" s="38" customFormat="1">
      <c r="A23"/>
      <c r="B23" s="39" t="s">
        <v>39</v>
      </c>
      <c r="C23" s="48">
        <v>2546823.4300000002</v>
      </c>
      <c r="D23" s="49">
        <v>46651.58</v>
      </c>
      <c r="E23" s="23">
        <v>2500171.85</v>
      </c>
      <c r="F23" s="48">
        <v>2546823.4300000002</v>
      </c>
      <c r="G23" s="49">
        <v>47038.74</v>
      </c>
      <c r="H23" s="50"/>
      <c r="I23" s="23">
        <f t="shared" si="0"/>
        <v>2499784.69</v>
      </c>
      <c r="J23" s="48">
        <v>2546823.4300000002</v>
      </c>
      <c r="K23" s="45">
        <v>47359.22</v>
      </c>
      <c r="L23" s="45">
        <v>6374.12</v>
      </c>
      <c r="M23" s="24">
        <f t="shared" si="14"/>
        <v>2493090.09</v>
      </c>
      <c r="N23" s="51">
        <v>2546823.4300000002</v>
      </c>
      <c r="O23" s="26">
        <v>47692.3</v>
      </c>
      <c r="P23" s="26">
        <v>6437.86</v>
      </c>
      <c r="Q23" s="27">
        <f t="shared" si="1"/>
        <v>2492693.2700000005</v>
      </c>
      <c r="R23" s="51">
        <v>2546823.4300000002</v>
      </c>
      <c r="S23" s="26">
        <v>48047.71</v>
      </c>
      <c r="T23" s="26">
        <v>187614.45</v>
      </c>
      <c r="U23" s="27">
        <f t="shared" si="2"/>
        <v>2311161.27</v>
      </c>
      <c r="V23" s="51">
        <v>2546823.4300000002</v>
      </c>
      <c r="W23" s="26">
        <v>48381.1</v>
      </c>
      <c r="X23" s="28">
        <v>123641.17</v>
      </c>
      <c r="Y23" s="29">
        <f t="shared" si="3"/>
        <v>2374801.16</v>
      </c>
      <c r="Z23" s="51">
        <v>2546823.4300000002</v>
      </c>
      <c r="AA23" s="30">
        <v>48696.82</v>
      </c>
      <c r="AB23" s="31">
        <v>6597.74</v>
      </c>
      <c r="AC23" s="29">
        <f t="shared" si="4"/>
        <v>2491528.87</v>
      </c>
      <c r="AD23" s="43">
        <v>2548674.5299999998</v>
      </c>
      <c r="AE23" s="26">
        <v>49060.12</v>
      </c>
      <c r="AF23" s="26">
        <v>175694.82</v>
      </c>
      <c r="AG23" s="29">
        <f t="shared" si="5"/>
        <v>2323919.59</v>
      </c>
      <c r="AH23" s="43">
        <v>2548674.5299999998</v>
      </c>
      <c r="AI23" s="26">
        <v>49407.56</v>
      </c>
      <c r="AJ23" s="28">
        <v>182696.14</v>
      </c>
      <c r="AK23" s="29">
        <f t="shared" si="6"/>
        <v>2316570.8299999996</v>
      </c>
      <c r="AL23" s="43">
        <v>2548674.5299999998</v>
      </c>
      <c r="AM23" s="26">
        <v>49742.03</v>
      </c>
      <c r="AN23" s="26">
        <v>16569.04</v>
      </c>
      <c r="AO23" s="27">
        <f t="shared" si="7"/>
        <v>2482363.46</v>
      </c>
      <c r="AP23" s="43">
        <v>2550621.54</v>
      </c>
      <c r="AQ23" s="26">
        <v>50113.68</v>
      </c>
      <c r="AR23" s="26"/>
      <c r="AS23" s="34">
        <f t="shared" si="8"/>
        <v>2500507.86</v>
      </c>
      <c r="AT23" s="43">
        <v>2549049.0100000002</v>
      </c>
      <c r="AU23" s="26">
        <v>50431.27</v>
      </c>
      <c r="AV23" s="26">
        <v>33033.9</v>
      </c>
      <c r="AW23" s="34">
        <f t="shared" si="9"/>
        <v>2465583.8400000003</v>
      </c>
      <c r="AX23" s="35">
        <f t="shared" si="10"/>
        <v>30573458.150000006</v>
      </c>
      <c r="AY23" s="35">
        <f t="shared" si="11"/>
        <v>582622.13000000012</v>
      </c>
      <c r="AZ23" s="36">
        <f t="shared" si="12"/>
        <v>738659.24000000011</v>
      </c>
      <c r="BA23" s="37">
        <f t="shared" si="13"/>
        <v>29252176.780000009</v>
      </c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</row>
    <row r="24" spans="1:337" ht="15.75" thickBot="1">
      <c r="B24" s="54" t="s">
        <v>40</v>
      </c>
      <c r="C24" s="55">
        <v>9086846.1099999994</v>
      </c>
      <c r="D24" s="56">
        <v>165044.18</v>
      </c>
      <c r="E24" s="57">
        <v>8921801.9299999997</v>
      </c>
      <c r="F24" s="55">
        <v>9086846.1099999994</v>
      </c>
      <c r="G24" s="56">
        <v>166609.98000000001</v>
      </c>
      <c r="H24" s="58"/>
      <c r="I24" s="23">
        <f t="shared" si="0"/>
        <v>8920236.129999999</v>
      </c>
      <c r="J24" s="55">
        <v>9086846.1099999994</v>
      </c>
      <c r="K24" s="45">
        <v>167906.11</v>
      </c>
      <c r="L24" s="45">
        <v>28606.26</v>
      </c>
      <c r="M24" s="24">
        <f t="shared" si="14"/>
        <v>8890333.7400000002</v>
      </c>
      <c r="N24" s="59">
        <v>9086846.1099999994</v>
      </c>
      <c r="O24" s="26">
        <v>169253.21</v>
      </c>
      <c r="P24" s="26"/>
      <c r="Q24" s="27">
        <f t="shared" si="1"/>
        <v>8917592.8999999985</v>
      </c>
      <c r="R24" s="59">
        <v>9086846.1099999994</v>
      </c>
      <c r="S24" s="26">
        <v>170690.64</v>
      </c>
      <c r="T24" s="26"/>
      <c r="U24" s="27">
        <f t="shared" si="2"/>
        <v>8916155.4699999988</v>
      </c>
      <c r="V24" s="59">
        <v>9086846.1099999994</v>
      </c>
      <c r="W24" s="26">
        <v>81062.73</v>
      </c>
      <c r="X24" s="28"/>
      <c r="Y24" s="29">
        <f t="shared" si="3"/>
        <v>9005783.379999999</v>
      </c>
      <c r="Z24" s="59">
        <v>9086846.1099999994</v>
      </c>
      <c r="AA24" s="30">
        <v>81873.36</v>
      </c>
      <c r="AB24" s="31"/>
      <c r="AC24" s="29">
        <f t="shared" si="4"/>
        <v>9004972.75</v>
      </c>
      <c r="AD24" s="43">
        <v>9093970.9900000002</v>
      </c>
      <c r="AE24" s="26">
        <v>82608.7</v>
      </c>
      <c r="AF24" s="26"/>
      <c r="AG24" s="29">
        <f t="shared" si="5"/>
        <v>9011362.290000001</v>
      </c>
      <c r="AH24" s="43">
        <v>9093970.9399999995</v>
      </c>
      <c r="AI24" s="26">
        <v>149420.79999999999</v>
      </c>
      <c r="AJ24" s="28"/>
      <c r="AK24" s="29">
        <f t="shared" si="6"/>
        <v>8944550.1399999987</v>
      </c>
      <c r="AL24" s="43">
        <v>9093970.9399999995</v>
      </c>
      <c r="AM24" s="26">
        <v>150915.01</v>
      </c>
      <c r="AN24" s="26"/>
      <c r="AO24" s="27">
        <f t="shared" si="7"/>
        <v>8943055.9299999997</v>
      </c>
      <c r="AP24" s="43">
        <v>9101464.9900000002</v>
      </c>
      <c r="AQ24" s="26">
        <v>152301.57</v>
      </c>
      <c r="AR24" s="26"/>
      <c r="AS24" s="34">
        <f t="shared" si="8"/>
        <v>8949163.4199999999</v>
      </c>
      <c r="AT24" s="43">
        <v>9095412.2799999993</v>
      </c>
      <c r="AU24" s="26">
        <v>126873.53</v>
      </c>
      <c r="AV24" s="26">
        <v>94091.17</v>
      </c>
      <c r="AW24" s="34">
        <f t="shared" si="9"/>
        <v>8874447.5800000001</v>
      </c>
      <c r="AX24" s="35">
        <f t="shared" si="10"/>
        <v>109086712.90999998</v>
      </c>
      <c r="AY24" s="35">
        <f t="shared" si="11"/>
        <v>1664559.82</v>
      </c>
      <c r="AZ24" s="36">
        <f t="shared" si="12"/>
        <v>122697.43</v>
      </c>
      <c r="BA24" s="37">
        <f t="shared" si="13"/>
        <v>107299455.65999998</v>
      </c>
      <c r="BB24"/>
      <c r="BC24"/>
      <c r="BD24"/>
      <c r="BE24"/>
      <c r="BF24"/>
    </row>
    <row r="25" spans="1:337" s="60" customFormat="1" ht="16.5" thickBot="1">
      <c r="B25" s="61" t="s">
        <v>41</v>
      </c>
      <c r="C25" s="62">
        <v>95484513.670000017</v>
      </c>
      <c r="D25" s="63">
        <v>7435712.4400000004</v>
      </c>
      <c r="E25" s="64">
        <v>88048801.229999989</v>
      </c>
      <c r="F25" s="62">
        <f t="shared" ref="F25:AZ25" si="15">SUM(F6:F24)</f>
        <v>95484513.670000017</v>
      </c>
      <c r="G25" s="63">
        <f t="shared" si="15"/>
        <v>5788665.0200000005</v>
      </c>
      <c r="H25" s="65">
        <f t="shared" si="15"/>
        <v>45271.42</v>
      </c>
      <c r="I25" s="64">
        <f t="shared" si="15"/>
        <v>89650577.230000004</v>
      </c>
      <c r="J25" s="62">
        <f t="shared" si="15"/>
        <v>95484513.670000017</v>
      </c>
      <c r="K25" s="63">
        <f t="shared" si="15"/>
        <v>5787434.3899999987</v>
      </c>
      <c r="L25" s="65">
        <f t="shared" si="15"/>
        <v>94120.38</v>
      </c>
      <c r="M25" s="65">
        <f t="shared" si="15"/>
        <v>89602958.900000021</v>
      </c>
      <c r="N25" s="66">
        <f t="shared" si="15"/>
        <v>95484513.670000017</v>
      </c>
      <c r="O25" s="67">
        <f t="shared" si="15"/>
        <v>2090238.24</v>
      </c>
      <c r="P25" s="67">
        <f t="shared" si="15"/>
        <v>104015.39</v>
      </c>
      <c r="Q25" s="68">
        <f t="shared" si="15"/>
        <v>93290260.040000021</v>
      </c>
      <c r="R25" s="66">
        <f t="shared" si="15"/>
        <v>95484513.670000017</v>
      </c>
      <c r="S25" s="67">
        <f t="shared" si="15"/>
        <v>2709356.16</v>
      </c>
      <c r="T25" s="67">
        <f t="shared" si="15"/>
        <v>1476951.94</v>
      </c>
      <c r="U25" s="68">
        <f t="shared" si="15"/>
        <v>91298205.570000008</v>
      </c>
      <c r="V25" s="66">
        <f t="shared" si="15"/>
        <v>95484513.670000017</v>
      </c>
      <c r="W25" s="67">
        <f t="shared" si="15"/>
        <v>2377972.8200000003</v>
      </c>
      <c r="X25" s="67">
        <f t="shared" si="15"/>
        <v>1275640.5299999998</v>
      </c>
      <c r="Y25" s="69">
        <f t="shared" si="15"/>
        <v>91830900.320000008</v>
      </c>
      <c r="Z25" s="70">
        <f t="shared" si="15"/>
        <v>95484513.670000017</v>
      </c>
      <c r="AA25" s="70">
        <f t="shared" si="15"/>
        <v>1755475.9300000002</v>
      </c>
      <c r="AB25" s="71">
        <f t="shared" si="15"/>
        <v>1000179.2099999998</v>
      </c>
      <c r="AC25" s="71">
        <f t="shared" si="15"/>
        <v>92728858.530000001</v>
      </c>
      <c r="AD25" s="70">
        <f t="shared" si="15"/>
        <v>95484513.719999999</v>
      </c>
      <c r="AE25" s="70">
        <f t="shared" si="15"/>
        <v>1769075.44</v>
      </c>
      <c r="AF25" s="70">
        <f t="shared" si="15"/>
        <v>1525479.4800000002</v>
      </c>
      <c r="AG25" s="71">
        <f t="shared" si="15"/>
        <v>92189958.800000027</v>
      </c>
      <c r="AH25" s="70">
        <f t="shared" si="15"/>
        <v>95484513.670000002</v>
      </c>
      <c r="AI25" s="70">
        <f t="shared" si="15"/>
        <v>1750948.98</v>
      </c>
      <c r="AJ25" s="70">
        <f t="shared" si="15"/>
        <v>1994535.3000000003</v>
      </c>
      <c r="AK25" s="72">
        <f t="shared" si="15"/>
        <v>91739029.390000015</v>
      </c>
      <c r="AL25" s="70">
        <f t="shared" si="15"/>
        <v>95484513.670000002</v>
      </c>
      <c r="AM25" s="70">
        <f t="shared" si="15"/>
        <v>1763789.97</v>
      </c>
      <c r="AN25" s="70">
        <f t="shared" si="15"/>
        <v>493506.31999999995</v>
      </c>
      <c r="AO25" s="71">
        <f t="shared" si="15"/>
        <v>93227217.379999995</v>
      </c>
      <c r="AP25" s="70">
        <f t="shared" si="15"/>
        <v>95484513.670000002</v>
      </c>
      <c r="AQ25" s="70">
        <f t="shared" si="15"/>
        <v>1777658.31</v>
      </c>
      <c r="AR25" s="70">
        <f t="shared" si="15"/>
        <v>184753.91999999998</v>
      </c>
      <c r="AS25" s="70">
        <f t="shared" si="15"/>
        <v>93522101.440000013</v>
      </c>
      <c r="AT25" s="70">
        <f t="shared" ref="AT25:AW25" si="16">SUM(AT6:AT24)</f>
        <v>95484513.579999983</v>
      </c>
      <c r="AU25" s="70">
        <f t="shared" si="16"/>
        <v>1822274.47</v>
      </c>
      <c r="AV25" s="70">
        <f t="shared" si="16"/>
        <v>970731.45</v>
      </c>
      <c r="AW25" s="70">
        <f t="shared" si="16"/>
        <v>92691507.659999982</v>
      </c>
      <c r="AX25" s="73">
        <f t="shared" si="15"/>
        <v>1145814164</v>
      </c>
      <c r="AY25" s="74">
        <f t="shared" si="15"/>
        <v>36828602.170000002</v>
      </c>
      <c r="AZ25" s="75">
        <f t="shared" si="15"/>
        <v>9165185.3399999999</v>
      </c>
      <c r="BA25" s="76">
        <f>AX25-AY25-AZ25</f>
        <v>1099820376.49</v>
      </c>
    </row>
    <row r="26" spans="1:337">
      <c r="B26" s="77"/>
      <c r="C26" s="78"/>
      <c r="D26" s="78"/>
      <c r="F26" s="79"/>
      <c r="AP26" s="80"/>
      <c r="AX26" s="94"/>
      <c r="BA26" s="80"/>
      <c r="BE26"/>
      <c r="BF26"/>
    </row>
    <row r="27" spans="1:337" ht="15.75" thickBot="1">
      <c r="B27" s="81"/>
      <c r="C27" s="82"/>
      <c r="D27" s="82"/>
      <c r="E27" s="82"/>
      <c r="F27" s="83"/>
      <c r="AP27" s="80"/>
      <c r="AX27" s="94"/>
      <c r="BE27"/>
      <c r="BF27"/>
    </row>
    <row r="28" spans="1:337" ht="18.75">
      <c r="B28" s="84"/>
      <c r="AP28" s="156" t="s">
        <v>42</v>
      </c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8"/>
    </row>
    <row r="29" spans="1:337">
      <c r="B29" s="86"/>
      <c r="AP29" s="159" t="s">
        <v>43</v>
      </c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1"/>
    </row>
    <row r="30" spans="1:337">
      <c r="B30" s="87"/>
      <c r="AP30" s="143" t="s">
        <v>54</v>
      </c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5"/>
    </row>
    <row r="31" spans="1:337">
      <c r="B31" s="87"/>
      <c r="AP31" s="143" t="s">
        <v>53</v>
      </c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5"/>
    </row>
    <row r="32" spans="1:337">
      <c r="B32" s="88"/>
      <c r="C32" s="89"/>
      <c r="D32" s="89"/>
      <c r="E32" s="89"/>
      <c r="F32" s="90"/>
      <c r="AP32" s="143" t="s">
        <v>55</v>
      </c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5"/>
    </row>
    <row r="33" spans="2:58">
      <c r="B33" s="91"/>
      <c r="C33" s="89"/>
      <c r="D33" s="89"/>
      <c r="E33" s="89"/>
      <c r="F33" s="90"/>
      <c r="AP33" s="143" t="s">
        <v>51</v>
      </c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5"/>
    </row>
    <row r="34" spans="2:58">
      <c r="B34" s="88"/>
      <c r="C34" s="89"/>
      <c r="D34" s="89"/>
      <c r="E34" s="89"/>
      <c r="F34" s="90"/>
      <c r="AP34" s="143" t="s">
        <v>50</v>
      </c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5"/>
    </row>
    <row r="35" spans="2:58">
      <c r="AP35" s="143" t="s">
        <v>52</v>
      </c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5"/>
    </row>
    <row r="36" spans="2:58">
      <c r="AP36" s="110" t="s">
        <v>24</v>
      </c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2"/>
    </row>
    <row r="37" spans="2:58" s="95" customFormat="1">
      <c r="F37" s="96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140" t="s">
        <v>56</v>
      </c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2"/>
      <c r="BC37" s="2"/>
      <c r="BD37" s="2"/>
      <c r="BE37" s="2"/>
      <c r="BF37" s="2"/>
    </row>
    <row r="38" spans="2:58">
      <c r="AP38" s="140" t="s">
        <v>57</v>
      </c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2"/>
    </row>
    <row r="39" spans="2:58">
      <c r="AP39" s="110" t="s">
        <v>25</v>
      </c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2"/>
    </row>
    <row r="40" spans="2:58">
      <c r="AP40" s="140" t="s">
        <v>58</v>
      </c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2"/>
    </row>
    <row r="41" spans="2:58">
      <c r="AP41" s="140" t="s">
        <v>59</v>
      </c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2"/>
    </row>
    <row r="42" spans="2:58">
      <c r="AP42" s="110" t="s">
        <v>44</v>
      </c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2"/>
    </row>
    <row r="43" spans="2:58">
      <c r="AP43" s="143" t="s">
        <v>60</v>
      </c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5"/>
    </row>
    <row r="44" spans="2:58">
      <c r="AP44" s="110" t="s">
        <v>28</v>
      </c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2"/>
    </row>
    <row r="45" spans="2:58">
      <c r="AP45" s="140" t="s">
        <v>45</v>
      </c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2"/>
    </row>
    <row r="46" spans="2:58">
      <c r="AP46" s="131" t="s">
        <v>61</v>
      </c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3"/>
    </row>
    <row r="47" spans="2:58">
      <c r="AP47" s="110" t="s">
        <v>30</v>
      </c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2"/>
    </row>
    <row r="48" spans="2:58">
      <c r="AP48" s="128" t="s">
        <v>62</v>
      </c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30"/>
    </row>
    <row r="49" spans="42:54">
      <c r="AP49" s="110" t="s">
        <v>33</v>
      </c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2"/>
    </row>
    <row r="50" spans="42:54">
      <c r="AP50" s="107" t="s">
        <v>63</v>
      </c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9"/>
    </row>
    <row r="51" spans="42:54">
      <c r="AP51" s="107" t="s">
        <v>64</v>
      </c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9"/>
    </row>
    <row r="52" spans="42:54">
      <c r="AP52" s="107" t="s">
        <v>65</v>
      </c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9"/>
    </row>
    <row r="53" spans="42:54">
      <c r="AP53" s="107" t="s">
        <v>66</v>
      </c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9"/>
    </row>
    <row r="54" spans="42:54">
      <c r="AP54" s="107" t="s">
        <v>67</v>
      </c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9"/>
    </row>
    <row r="55" spans="42:54">
      <c r="AP55" s="107" t="s">
        <v>68</v>
      </c>
      <c r="AQ55" s="108"/>
      <c r="AR55" s="108"/>
      <c r="AS55" s="108"/>
      <c r="AT55" s="108"/>
      <c r="AU55" s="108"/>
      <c r="AV55" s="108"/>
      <c r="AW55" s="108"/>
      <c r="AX55" s="108"/>
      <c r="AY55" s="108"/>
      <c r="AZ55" s="108"/>
      <c r="BA55" s="108"/>
      <c r="BB55" s="109"/>
    </row>
    <row r="56" spans="42:54">
      <c r="AP56" s="116" t="s">
        <v>34</v>
      </c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8"/>
    </row>
    <row r="57" spans="42:54">
      <c r="AP57" s="107" t="s">
        <v>69</v>
      </c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9"/>
    </row>
    <row r="58" spans="42:54">
      <c r="AP58" s="116" t="s">
        <v>35</v>
      </c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8"/>
    </row>
    <row r="59" spans="42:54">
      <c r="AP59" s="107" t="s">
        <v>70</v>
      </c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9"/>
    </row>
    <row r="60" spans="42:54">
      <c r="AP60" s="116" t="s">
        <v>39</v>
      </c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8"/>
    </row>
    <row r="61" spans="42:54">
      <c r="AP61" s="107" t="s">
        <v>71</v>
      </c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9"/>
    </row>
    <row r="62" spans="42:54">
      <c r="AP62" s="110" t="s">
        <v>40</v>
      </c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2"/>
    </row>
    <row r="63" spans="42:54" ht="15.75" thickBot="1">
      <c r="AP63" s="113" t="s">
        <v>72</v>
      </c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5"/>
    </row>
    <row r="64" spans="42:54" ht="15.75" thickBot="1"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</row>
    <row r="65" spans="6:58" ht="18.75">
      <c r="AP65" s="137" t="s">
        <v>46</v>
      </c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9"/>
    </row>
    <row r="66" spans="6:58">
      <c r="AP66" s="110" t="s">
        <v>21</v>
      </c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2"/>
    </row>
    <row r="67" spans="6:58">
      <c r="AP67" s="122" t="s">
        <v>73</v>
      </c>
      <c r="AQ67" s="123"/>
      <c r="AR67" s="123"/>
      <c r="AS67" s="123"/>
      <c r="AT67" s="123"/>
      <c r="AU67" s="123"/>
      <c r="AV67" s="123"/>
      <c r="AW67" s="123"/>
      <c r="AX67" s="123"/>
      <c r="AY67" s="123"/>
      <c r="AZ67" s="123"/>
      <c r="BA67" s="123"/>
      <c r="BB67" s="124"/>
    </row>
    <row r="68" spans="6:58">
      <c r="AP68" s="116" t="s">
        <v>43</v>
      </c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8"/>
    </row>
    <row r="69" spans="6:58">
      <c r="AP69" s="122" t="s">
        <v>74</v>
      </c>
      <c r="AQ69" s="123"/>
      <c r="AR69" s="123"/>
      <c r="AS69" s="123"/>
      <c r="AT69" s="123"/>
      <c r="AU69" s="123"/>
      <c r="AV69" s="123"/>
      <c r="AW69" s="123"/>
      <c r="AX69" s="123"/>
      <c r="AY69" s="123"/>
      <c r="AZ69" s="123"/>
      <c r="BA69" s="123"/>
      <c r="BB69" s="124"/>
    </row>
    <row r="70" spans="6:58">
      <c r="AP70" s="122" t="s">
        <v>75</v>
      </c>
      <c r="AQ70" s="123"/>
      <c r="AR70" s="123"/>
      <c r="AS70" s="123"/>
      <c r="AT70" s="123"/>
      <c r="AU70" s="123"/>
      <c r="AV70" s="123"/>
      <c r="AW70" s="123"/>
      <c r="AX70" s="123"/>
      <c r="AY70" s="123"/>
      <c r="AZ70" s="123"/>
      <c r="BA70" s="123"/>
      <c r="BB70" s="124"/>
    </row>
    <row r="71" spans="6:58">
      <c r="AP71" s="122" t="s">
        <v>76</v>
      </c>
      <c r="AQ71" s="123"/>
      <c r="AR71" s="123"/>
      <c r="AS71" s="123"/>
      <c r="AT71" s="123"/>
      <c r="AU71" s="123"/>
      <c r="AV71" s="123"/>
      <c r="AW71" s="123"/>
      <c r="AX71" s="123"/>
      <c r="AY71" s="123"/>
      <c r="AZ71" s="123"/>
      <c r="BA71" s="123"/>
      <c r="BB71" s="124"/>
    </row>
    <row r="72" spans="6:58">
      <c r="AP72" s="128" t="s">
        <v>77</v>
      </c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30"/>
    </row>
    <row r="73" spans="6:58">
      <c r="AP73" s="122" t="s">
        <v>80</v>
      </c>
      <c r="AQ73" s="123"/>
      <c r="AR73" s="123"/>
      <c r="AS73" s="123"/>
      <c r="AT73" s="123"/>
      <c r="AU73" s="123"/>
      <c r="AV73" s="123"/>
      <c r="AW73" s="123"/>
      <c r="AX73" s="123"/>
      <c r="AY73" s="123"/>
      <c r="AZ73" s="123"/>
      <c r="BA73" s="123"/>
      <c r="BB73" s="124"/>
    </row>
    <row r="74" spans="6:58" s="95" customFormat="1">
      <c r="F74" s="96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134" t="s">
        <v>81</v>
      </c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6"/>
      <c r="BC74" s="2"/>
      <c r="BD74" s="2"/>
      <c r="BE74" s="2"/>
      <c r="BF74" s="2"/>
    </row>
    <row r="75" spans="6:58" s="95" customFormat="1">
      <c r="F75" s="96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125" t="s">
        <v>79</v>
      </c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7"/>
      <c r="BC75" s="2"/>
      <c r="BD75" s="2"/>
      <c r="BE75" s="2"/>
      <c r="BF75" s="2"/>
    </row>
    <row r="76" spans="6:58" s="95" customFormat="1">
      <c r="F76" s="96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125" t="s">
        <v>78</v>
      </c>
      <c r="AQ76" s="126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7"/>
      <c r="BC76" s="2"/>
      <c r="BD76" s="2"/>
      <c r="BE76" s="2"/>
      <c r="BF76" s="2"/>
    </row>
    <row r="77" spans="6:58">
      <c r="AP77" s="116" t="s">
        <v>24</v>
      </c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8"/>
    </row>
    <row r="78" spans="6:58">
      <c r="AP78" s="131" t="s">
        <v>82</v>
      </c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3"/>
    </row>
    <row r="79" spans="6:58" s="95" customFormat="1">
      <c r="F79" s="96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116" t="s">
        <v>25</v>
      </c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8"/>
      <c r="BC79" s="2"/>
      <c r="BD79" s="2"/>
      <c r="BE79" s="2"/>
      <c r="BF79" s="2"/>
    </row>
    <row r="80" spans="6:58" s="95" customFormat="1">
      <c r="F80" s="96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122" t="s">
        <v>83</v>
      </c>
      <c r="AQ80" s="123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4"/>
      <c r="BC80" s="2"/>
      <c r="BD80" s="2"/>
      <c r="BE80" s="2"/>
      <c r="BF80" s="2"/>
    </row>
    <row r="81" spans="6:58" s="95" customFormat="1">
      <c r="F81" s="9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122" t="s">
        <v>84</v>
      </c>
      <c r="AQ81" s="123"/>
      <c r="AR81" s="123"/>
      <c r="AS81" s="123"/>
      <c r="AT81" s="123"/>
      <c r="AU81" s="123"/>
      <c r="AV81" s="123"/>
      <c r="AW81" s="123"/>
      <c r="AX81" s="123"/>
      <c r="AY81" s="123"/>
      <c r="AZ81" s="123"/>
      <c r="BA81" s="123"/>
      <c r="BB81" s="124"/>
      <c r="BC81" s="2"/>
      <c r="BD81" s="2"/>
      <c r="BE81" s="2"/>
      <c r="BF81" s="2"/>
    </row>
    <row r="82" spans="6:58">
      <c r="AP82" s="116" t="s">
        <v>26</v>
      </c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8"/>
    </row>
    <row r="83" spans="6:58">
      <c r="AP83" s="122" t="s">
        <v>124</v>
      </c>
      <c r="AQ83" s="123"/>
      <c r="AR83" s="123"/>
      <c r="AS83" s="123"/>
      <c r="AT83" s="123"/>
      <c r="AU83" s="123"/>
      <c r="AV83" s="123"/>
      <c r="AW83" s="123"/>
      <c r="AX83" s="123"/>
      <c r="AY83" s="123"/>
      <c r="AZ83" s="123"/>
      <c r="BA83" s="123"/>
      <c r="BB83" s="124"/>
    </row>
    <row r="84" spans="6:58" s="95" customFormat="1">
      <c r="F84" s="96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122" t="s">
        <v>125</v>
      </c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123"/>
      <c r="BB84" s="124"/>
      <c r="BC84" s="2"/>
      <c r="BD84" s="2"/>
      <c r="BE84" s="2"/>
      <c r="BF84" s="2"/>
    </row>
    <row r="85" spans="6:58" s="95" customFormat="1">
      <c r="F85" s="96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103" t="s">
        <v>126</v>
      </c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104"/>
      <c r="BC85" s="2"/>
      <c r="BD85" s="2"/>
      <c r="BE85" s="2"/>
      <c r="BF85" s="2"/>
    </row>
    <row r="86" spans="6:58" s="97" customFormat="1">
      <c r="F86" s="98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116" t="s">
        <v>44</v>
      </c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8"/>
      <c r="BC86" s="2"/>
      <c r="BD86" s="2"/>
      <c r="BE86" s="2"/>
      <c r="BF86" s="2"/>
    </row>
    <row r="87" spans="6:58" s="97" customFormat="1">
      <c r="F87" s="9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103" t="s">
        <v>127</v>
      </c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104"/>
      <c r="BC87" s="2"/>
      <c r="BD87" s="2"/>
      <c r="BE87" s="2"/>
      <c r="BF87" s="2"/>
    </row>
    <row r="88" spans="6:58">
      <c r="AP88" s="116" t="s">
        <v>47</v>
      </c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8"/>
    </row>
    <row r="89" spans="6:58">
      <c r="AP89" s="122" t="s">
        <v>86</v>
      </c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4"/>
    </row>
    <row r="90" spans="6:58">
      <c r="AP90" s="122" t="s">
        <v>87</v>
      </c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4"/>
    </row>
    <row r="91" spans="6:58" s="99" customFormat="1">
      <c r="F91" s="100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122" t="s">
        <v>89</v>
      </c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4"/>
      <c r="BC91" s="2"/>
      <c r="BD91" s="2"/>
      <c r="BE91" s="2"/>
      <c r="BF91" s="2"/>
    </row>
    <row r="92" spans="6:58" s="99" customFormat="1">
      <c r="F92" s="100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122" t="s">
        <v>88</v>
      </c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4"/>
      <c r="BC92" s="2"/>
      <c r="BD92" s="2"/>
      <c r="BE92" s="2"/>
      <c r="BF92" s="2"/>
    </row>
    <row r="93" spans="6:58" s="99" customFormat="1">
      <c r="F93" s="100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122" t="s">
        <v>90</v>
      </c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4"/>
      <c r="BC93" s="2"/>
      <c r="BD93" s="2"/>
      <c r="BE93" s="2"/>
      <c r="BF93" s="2"/>
    </row>
    <row r="94" spans="6:58" s="99" customFormat="1" ht="15" customHeight="1">
      <c r="F94" s="100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122" t="s">
        <v>91</v>
      </c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4"/>
      <c r="BC94" s="2"/>
      <c r="BD94" s="2"/>
      <c r="BE94" s="2"/>
      <c r="BF94" s="2"/>
    </row>
    <row r="95" spans="6:58" s="99" customFormat="1">
      <c r="F95" s="100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122" t="s">
        <v>92</v>
      </c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4"/>
      <c r="BC95" s="2"/>
      <c r="BD95" s="2"/>
      <c r="BE95" s="2"/>
      <c r="BF95" s="2"/>
    </row>
    <row r="96" spans="6:58" s="99" customFormat="1">
      <c r="F96" s="100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122" t="s">
        <v>93</v>
      </c>
      <c r="AQ96" s="123"/>
      <c r="AR96" s="123"/>
      <c r="AS96" s="123"/>
      <c r="AT96" s="123"/>
      <c r="AU96" s="123"/>
      <c r="AV96" s="123"/>
      <c r="AW96" s="123"/>
      <c r="AX96" s="123"/>
      <c r="AY96" s="123"/>
      <c r="AZ96" s="123"/>
      <c r="BA96" s="123"/>
      <c r="BB96" s="124"/>
      <c r="BC96" s="2"/>
      <c r="BD96" s="2"/>
      <c r="BE96" s="2"/>
      <c r="BF96" s="2"/>
    </row>
    <row r="97" spans="6:58" s="99" customFormat="1" ht="15" customHeight="1">
      <c r="F97" s="100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122" t="s">
        <v>94</v>
      </c>
      <c r="AQ97" s="123"/>
      <c r="AR97" s="123"/>
      <c r="AS97" s="123"/>
      <c r="AT97" s="123"/>
      <c r="AU97" s="123"/>
      <c r="AV97" s="123"/>
      <c r="AW97" s="123"/>
      <c r="AX97" s="123"/>
      <c r="AY97" s="123"/>
      <c r="AZ97" s="123"/>
      <c r="BA97" s="123"/>
      <c r="BB97" s="124"/>
      <c r="BC97" s="2"/>
      <c r="BD97" s="2"/>
      <c r="BE97" s="2"/>
      <c r="BF97" s="2"/>
    </row>
    <row r="98" spans="6:58">
      <c r="AP98" s="103" t="s">
        <v>85</v>
      </c>
      <c r="AQ98" s="105"/>
      <c r="AR98" s="105"/>
      <c r="AS98" s="105"/>
      <c r="AT98" s="105"/>
      <c r="AU98" s="105"/>
      <c r="AV98" s="105"/>
      <c r="AW98" s="105"/>
      <c r="AX98" s="105"/>
      <c r="AY98" s="105"/>
      <c r="AZ98" s="105"/>
      <c r="BA98" s="105"/>
      <c r="BB98" s="106"/>
    </row>
    <row r="99" spans="6:58">
      <c r="AP99" s="116" t="s">
        <v>48</v>
      </c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8"/>
    </row>
    <row r="100" spans="6:58">
      <c r="AP100" s="107" t="s">
        <v>95</v>
      </c>
      <c r="AQ100" s="108"/>
      <c r="AR100" s="108"/>
      <c r="AS100" s="108"/>
      <c r="AT100" s="108"/>
      <c r="AU100" s="108"/>
      <c r="AV100" s="108"/>
      <c r="AW100" s="108"/>
      <c r="AX100" s="108"/>
      <c r="AY100" s="108"/>
      <c r="AZ100" s="108"/>
      <c r="BA100" s="108"/>
      <c r="BB100" s="109"/>
    </row>
    <row r="101" spans="6:58">
      <c r="AP101" s="107" t="s">
        <v>96</v>
      </c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9"/>
    </row>
    <row r="102" spans="6:58">
      <c r="AP102" s="107" t="s">
        <v>97</v>
      </c>
      <c r="AQ102" s="108"/>
      <c r="AR102" s="108"/>
      <c r="AS102" s="108"/>
      <c r="AT102" s="108"/>
      <c r="AU102" s="108"/>
      <c r="AV102" s="108"/>
      <c r="AW102" s="108"/>
      <c r="AX102" s="108"/>
      <c r="AY102" s="108"/>
      <c r="AZ102" s="108"/>
      <c r="BA102" s="108"/>
      <c r="BB102" s="109"/>
    </row>
    <row r="103" spans="6:58">
      <c r="AP103" s="107" t="s">
        <v>98</v>
      </c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9"/>
    </row>
    <row r="104" spans="6:58">
      <c r="AP104" s="116" t="s">
        <v>31</v>
      </c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8"/>
    </row>
    <row r="105" spans="6:58">
      <c r="AP105" s="107" t="s">
        <v>99</v>
      </c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9"/>
    </row>
    <row r="106" spans="6:58">
      <c r="AP106" s="107" t="s">
        <v>100</v>
      </c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9"/>
    </row>
    <row r="107" spans="6:58">
      <c r="AP107" s="107" t="s">
        <v>101</v>
      </c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9"/>
    </row>
    <row r="108" spans="6:58" s="101" customFormat="1">
      <c r="F108" s="10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116" t="s">
        <v>32</v>
      </c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8"/>
      <c r="BC108" s="2"/>
      <c r="BD108" s="2"/>
      <c r="BE108" s="2"/>
      <c r="BF108" s="2"/>
    </row>
    <row r="109" spans="6:58" s="101" customFormat="1">
      <c r="F109" s="10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107" t="s">
        <v>102</v>
      </c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9"/>
      <c r="BC109" s="2"/>
      <c r="BD109" s="2"/>
      <c r="BE109" s="2"/>
      <c r="BF109" s="2"/>
    </row>
    <row r="110" spans="6:58">
      <c r="AP110" s="116" t="s">
        <v>33</v>
      </c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8"/>
    </row>
    <row r="111" spans="6:58">
      <c r="AP111" s="107" t="s">
        <v>104</v>
      </c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9"/>
    </row>
    <row r="112" spans="6:58" s="101" customFormat="1">
      <c r="F112" s="10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107" t="s">
        <v>103</v>
      </c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9"/>
      <c r="BC112" s="2"/>
      <c r="BD112" s="2"/>
      <c r="BE112" s="2"/>
      <c r="BF112" s="2"/>
    </row>
    <row r="113" spans="6:58" s="101" customFormat="1" ht="15" customHeight="1">
      <c r="F113" s="10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107" t="s">
        <v>105</v>
      </c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9"/>
      <c r="BC113" s="2"/>
      <c r="BD113" s="2"/>
      <c r="BE113" s="2"/>
      <c r="BF113" s="2"/>
    </row>
    <row r="114" spans="6:58" s="101" customFormat="1" ht="15" customHeight="1">
      <c r="F114" s="10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107" t="s">
        <v>106</v>
      </c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9"/>
      <c r="BC114" s="2"/>
      <c r="BD114" s="2"/>
      <c r="BE114" s="2"/>
      <c r="BF114" s="2"/>
    </row>
    <row r="115" spans="6:58" s="101" customFormat="1" ht="15" customHeight="1">
      <c r="F115" s="10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116" t="s">
        <v>34</v>
      </c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8"/>
      <c r="BC115" s="2"/>
      <c r="BD115" s="2"/>
      <c r="BE115" s="2"/>
      <c r="BF115" s="2"/>
    </row>
    <row r="116" spans="6:58" s="101" customFormat="1" ht="15" customHeight="1">
      <c r="F116" s="10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107" t="s">
        <v>108</v>
      </c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9"/>
      <c r="BC116" s="2"/>
      <c r="BD116" s="2"/>
      <c r="BE116" s="2"/>
      <c r="BF116" s="2"/>
    </row>
    <row r="117" spans="6:58" s="101" customFormat="1" ht="15" customHeight="1">
      <c r="F117" s="10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119" t="s">
        <v>109</v>
      </c>
      <c r="AQ117" s="120"/>
      <c r="AR117" s="120"/>
      <c r="AS117" s="120"/>
      <c r="AT117" s="120"/>
      <c r="AU117" s="120"/>
      <c r="AV117" s="120"/>
      <c r="AW117" s="120"/>
      <c r="AX117" s="120"/>
      <c r="AY117" s="120"/>
      <c r="AZ117" s="120"/>
      <c r="BA117" s="120"/>
      <c r="BB117" s="121"/>
      <c r="BC117" s="2"/>
      <c r="BD117" s="2"/>
      <c r="BE117" s="2"/>
      <c r="BF117" s="2"/>
    </row>
    <row r="118" spans="6:58" s="101" customFormat="1" ht="15" customHeight="1">
      <c r="F118" s="10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119" t="s">
        <v>110</v>
      </c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1"/>
      <c r="BC118" s="2"/>
      <c r="BD118" s="2"/>
      <c r="BE118" s="2"/>
      <c r="BF118" s="2"/>
    </row>
    <row r="119" spans="6:58" s="101" customFormat="1" ht="15" customHeight="1">
      <c r="F119" s="10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116" t="s">
        <v>35</v>
      </c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8"/>
      <c r="BC119" s="2"/>
      <c r="BD119" s="2"/>
      <c r="BE119" s="2"/>
      <c r="BF119" s="2"/>
    </row>
    <row r="120" spans="6:58" s="101" customFormat="1" ht="15" customHeight="1">
      <c r="F120" s="10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107" t="s">
        <v>107</v>
      </c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9"/>
      <c r="BC120" s="2"/>
      <c r="BD120" s="2"/>
      <c r="BE120" s="2"/>
      <c r="BF120" s="2"/>
    </row>
    <row r="121" spans="6:58" s="101" customFormat="1" ht="15" customHeight="1">
      <c r="F121" s="10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107" t="s">
        <v>111</v>
      </c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9"/>
      <c r="BC121" s="2"/>
      <c r="BD121" s="2"/>
      <c r="BE121" s="2"/>
      <c r="BF121" s="2"/>
    </row>
    <row r="122" spans="6:58" s="101" customFormat="1" ht="15" customHeight="1">
      <c r="F122" s="10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107" t="s">
        <v>112</v>
      </c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9"/>
      <c r="BC122" s="2"/>
      <c r="BD122" s="2"/>
      <c r="BE122" s="2"/>
      <c r="BF122" s="2"/>
    </row>
    <row r="123" spans="6:58">
      <c r="AP123" s="116" t="s">
        <v>36</v>
      </c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8"/>
    </row>
    <row r="124" spans="6:58">
      <c r="AP124" s="107" t="s">
        <v>117</v>
      </c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9"/>
    </row>
    <row r="125" spans="6:58" s="101" customFormat="1">
      <c r="F125" s="10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107" t="s">
        <v>113</v>
      </c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9"/>
      <c r="BC125" s="2"/>
      <c r="BD125" s="2"/>
      <c r="BE125" s="2"/>
      <c r="BF125" s="2"/>
    </row>
    <row r="126" spans="6:58">
      <c r="AP126" s="116" t="s">
        <v>37</v>
      </c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8"/>
    </row>
    <row r="127" spans="6:58" ht="15.75" customHeight="1">
      <c r="AP127" s="107" t="s">
        <v>114</v>
      </c>
      <c r="AQ127" s="108"/>
      <c r="AR127" s="108"/>
      <c r="AS127" s="108"/>
      <c r="AT127" s="108"/>
      <c r="AU127" s="108"/>
      <c r="AV127" s="108"/>
      <c r="AW127" s="108"/>
      <c r="AX127" s="108"/>
      <c r="AY127" s="108"/>
      <c r="AZ127" s="108"/>
      <c r="BA127" s="108"/>
      <c r="BB127" s="109"/>
    </row>
    <row r="128" spans="6:58">
      <c r="AP128" s="116" t="s">
        <v>39</v>
      </c>
      <c r="AQ128" s="117"/>
      <c r="AR128" s="117"/>
      <c r="AS128" s="117"/>
      <c r="AT128" s="117"/>
      <c r="AU128" s="117"/>
      <c r="AV128" s="117"/>
      <c r="AW128" s="117"/>
      <c r="AX128" s="117"/>
      <c r="AY128" s="117"/>
      <c r="AZ128" s="117"/>
      <c r="BA128" s="117"/>
      <c r="BB128" s="118"/>
    </row>
    <row r="129" spans="6:58" ht="15.75" customHeight="1">
      <c r="AP129" s="107" t="s">
        <v>115</v>
      </c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9"/>
    </row>
    <row r="130" spans="6:58" ht="15.75" customHeight="1">
      <c r="AP130" s="107" t="s">
        <v>116</v>
      </c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9"/>
    </row>
    <row r="131" spans="6:58" ht="15.75" customHeight="1">
      <c r="AP131" s="107" t="s">
        <v>118</v>
      </c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9"/>
    </row>
    <row r="132" spans="6:58" ht="15.75" customHeight="1">
      <c r="AP132" s="107" t="s">
        <v>119</v>
      </c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9"/>
    </row>
    <row r="133" spans="6:58">
      <c r="AP133" s="110" t="s">
        <v>40</v>
      </c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2"/>
    </row>
    <row r="134" spans="6:58" s="101" customFormat="1">
      <c r="F134" s="10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107" t="s">
        <v>120</v>
      </c>
      <c r="AQ134" s="108"/>
      <c r="AR134" s="108"/>
      <c r="AS134" s="108"/>
      <c r="AT134" s="108"/>
      <c r="AU134" s="108"/>
      <c r="AV134" s="108"/>
      <c r="AW134" s="108"/>
      <c r="AX134" s="108"/>
      <c r="AY134" s="108"/>
      <c r="AZ134" s="108"/>
      <c r="BA134" s="108"/>
      <c r="BB134" s="109"/>
      <c r="BC134" s="2"/>
      <c r="BD134" s="2"/>
      <c r="BE134" s="2"/>
      <c r="BF134" s="2"/>
    </row>
    <row r="135" spans="6:58" s="101" customFormat="1" ht="15" customHeight="1">
      <c r="F135" s="10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107" t="s">
        <v>121</v>
      </c>
      <c r="AQ135" s="108"/>
      <c r="AR135" s="108"/>
      <c r="AS135" s="108"/>
      <c r="AT135" s="108"/>
      <c r="AU135" s="108"/>
      <c r="AV135" s="108"/>
      <c r="AW135" s="108"/>
      <c r="AX135" s="108"/>
      <c r="AY135" s="108"/>
      <c r="AZ135" s="108"/>
      <c r="BA135" s="108"/>
      <c r="BB135" s="109"/>
      <c r="BC135" s="2"/>
      <c r="BD135" s="2"/>
      <c r="BE135" s="2"/>
      <c r="BF135" s="2"/>
    </row>
    <row r="136" spans="6:58" s="101" customFormat="1" ht="15" customHeight="1">
      <c r="F136" s="10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107" t="s">
        <v>122</v>
      </c>
      <c r="AQ136" s="108"/>
      <c r="AR136" s="108"/>
      <c r="AS136" s="108"/>
      <c r="AT136" s="108"/>
      <c r="AU136" s="108"/>
      <c r="AV136" s="108"/>
      <c r="AW136" s="108"/>
      <c r="AX136" s="108"/>
      <c r="AY136" s="108"/>
      <c r="AZ136" s="108"/>
      <c r="BA136" s="108"/>
      <c r="BB136" s="109"/>
      <c r="BC136" s="2"/>
      <c r="BD136" s="2"/>
      <c r="BE136" s="2"/>
      <c r="BF136" s="2"/>
    </row>
    <row r="137" spans="6:58" ht="15.75" customHeight="1" thickBot="1">
      <c r="AP137" s="113" t="s">
        <v>123</v>
      </c>
      <c r="AQ137" s="114"/>
      <c r="AR137" s="114"/>
      <c r="AS137" s="114"/>
      <c r="AT137" s="114"/>
      <c r="AU137" s="114"/>
      <c r="AV137" s="114"/>
      <c r="AW137" s="114"/>
      <c r="AX137" s="114"/>
      <c r="AY137" s="114"/>
      <c r="AZ137" s="114"/>
      <c r="BA137" s="114"/>
      <c r="BB137" s="115"/>
    </row>
  </sheetData>
  <mergeCells count="121">
    <mergeCell ref="N4:Q4"/>
    <mergeCell ref="AT4:AW4"/>
    <mergeCell ref="B1:E3"/>
    <mergeCell ref="B4:B5"/>
    <mergeCell ref="C4:E4"/>
    <mergeCell ref="F4:I4"/>
    <mergeCell ref="J4:M4"/>
    <mergeCell ref="AP31:BB31"/>
    <mergeCell ref="R4:U4"/>
    <mergeCell ref="V4:Y4"/>
    <mergeCell ref="Z4:AC4"/>
    <mergeCell ref="AD4:AG4"/>
    <mergeCell ref="AH4:AK4"/>
    <mergeCell ref="AL4:AO4"/>
    <mergeCell ref="AP4:AS4"/>
    <mergeCell ref="AX4:BA4"/>
    <mergeCell ref="AP28:BB28"/>
    <mergeCell ref="AP29:BB29"/>
    <mergeCell ref="AP30:BB30"/>
    <mergeCell ref="AP43:BB43"/>
    <mergeCell ref="AP32:BB32"/>
    <mergeCell ref="AP33:BB33"/>
    <mergeCell ref="AP34:BB34"/>
    <mergeCell ref="AP35:BB35"/>
    <mergeCell ref="AP36:BB36"/>
    <mergeCell ref="AP37:BB37"/>
    <mergeCell ref="AP39:BB39"/>
    <mergeCell ref="AP40:BB40"/>
    <mergeCell ref="AP41:BB41"/>
    <mergeCell ref="AP42:BB42"/>
    <mergeCell ref="AP38:BB38"/>
    <mergeCell ref="AP55:BB55"/>
    <mergeCell ref="AP44:BB44"/>
    <mergeCell ref="AP45:BB45"/>
    <mergeCell ref="AP46:BB46"/>
    <mergeCell ref="AP47:BB47"/>
    <mergeCell ref="AP48:BB48"/>
    <mergeCell ref="AP49:BB49"/>
    <mergeCell ref="AP50:BB50"/>
    <mergeCell ref="AP51:BB51"/>
    <mergeCell ref="AP52:BB52"/>
    <mergeCell ref="AP53:BB53"/>
    <mergeCell ref="AP54:BB54"/>
    <mergeCell ref="AP68:BB68"/>
    <mergeCell ref="AP56:BB56"/>
    <mergeCell ref="AP57:BB57"/>
    <mergeCell ref="AP58:BB58"/>
    <mergeCell ref="AP59:BB59"/>
    <mergeCell ref="AP60:BB60"/>
    <mergeCell ref="AP61:BB61"/>
    <mergeCell ref="AP62:BB62"/>
    <mergeCell ref="AP63:BB63"/>
    <mergeCell ref="AP65:BB65"/>
    <mergeCell ref="AP66:BB66"/>
    <mergeCell ref="AP67:BB67"/>
    <mergeCell ref="AP69:BB69"/>
    <mergeCell ref="AP70:BB70"/>
    <mergeCell ref="AP71:BB71"/>
    <mergeCell ref="AP72:BB72"/>
    <mergeCell ref="AP73:BB73"/>
    <mergeCell ref="AP77:BB77"/>
    <mergeCell ref="AP78:BB78"/>
    <mergeCell ref="AP82:BB82"/>
    <mergeCell ref="AP83:BB83"/>
    <mergeCell ref="AP74:BB74"/>
    <mergeCell ref="AP76:BB76"/>
    <mergeCell ref="AP75:BB75"/>
    <mergeCell ref="AP79:BB79"/>
    <mergeCell ref="AP81:BB81"/>
    <mergeCell ref="AP80:BB80"/>
    <mergeCell ref="AP84:BB84"/>
    <mergeCell ref="AP127:BB127"/>
    <mergeCell ref="AP107:BB107"/>
    <mergeCell ref="AP110:BB110"/>
    <mergeCell ref="AP111:BB111"/>
    <mergeCell ref="AP123:BB123"/>
    <mergeCell ref="AP124:BB124"/>
    <mergeCell ref="AP126:BB126"/>
    <mergeCell ref="AP108:BB108"/>
    <mergeCell ref="AP109:BB109"/>
    <mergeCell ref="AP112:BB112"/>
    <mergeCell ref="AP114:BB114"/>
    <mergeCell ref="AP113:BB113"/>
    <mergeCell ref="AP115:BB115"/>
    <mergeCell ref="AP116:BB116"/>
    <mergeCell ref="AP117:BB117"/>
    <mergeCell ref="AP106:BB106"/>
    <mergeCell ref="AP91:BB91"/>
    <mergeCell ref="AP99:BB99"/>
    <mergeCell ref="AP100:BB100"/>
    <mergeCell ref="AP118:BB118"/>
    <mergeCell ref="AP119:BB119"/>
    <mergeCell ref="AP120:BB120"/>
    <mergeCell ref="AP121:BB121"/>
    <mergeCell ref="AP122:BB122"/>
    <mergeCell ref="AP86:BB86"/>
    <mergeCell ref="AP92:BB92"/>
    <mergeCell ref="AP93:BB93"/>
    <mergeCell ref="AP94:BB94"/>
    <mergeCell ref="AP101:BB101"/>
    <mergeCell ref="AP102:BB102"/>
    <mergeCell ref="AP103:BB103"/>
    <mergeCell ref="AP104:BB104"/>
    <mergeCell ref="AP105:BB105"/>
    <mergeCell ref="AP96:BB96"/>
    <mergeCell ref="AP97:BB97"/>
    <mergeCell ref="AP95:BB95"/>
    <mergeCell ref="AP90:BB90"/>
    <mergeCell ref="AP88:BB88"/>
    <mergeCell ref="AP89:BB89"/>
    <mergeCell ref="AP132:BB132"/>
    <mergeCell ref="AP133:BB133"/>
    <mergeCell ref="AP137:BB137"/>
    <mergeCell ref="AP134:BB134"/>
    <mergeCell ref="AP135:BB135"/>
    <mergeCell ref="AP136:BB136"/>
    <mergeCell ref="AP125:BB125"/>
    <mergeCell ref="AP128:BB128"/>
    <mergeCell ref="AP129:BB129"/>
    <mergeCell ref="AP130:BB130"/>
    <mergeCell ref="AP131:BB13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Fundo Partidário 2024</vt:lpstr>
    </vt:vector>
  </TitlesOfParts>
  <Company>TSE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moizes.borba</dc:creator>
  <cp:lastModifiedBy>carlos.silva</cp:lastModifiedBy>
  <dcterms:created xsi:type="dcterms:W3CDTF">2024-11-27T21:08:04Z</dcterms:created>
  <dcterms:modified xsi:type="dcterms:W3CDTF">2024-12-30T21:34:24Z</dcterms:modified>
</cp:coreProperties>
</file>